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6EF00BCB-5FC1-453E-9225-CD8159BBAC77}" xr6:coauthVersionLast="47" xr6:coauthVersionMax="47" xr10:uidLastSave="{00000000-0000-0000-0000-000000000000}"/>
  <bookViews>
    <workbookView showSheetTabs="0" xWindow="-120" yWindow="600" windowWidth="29040" windowHeight="15000" xr2:uid="{00000000-000D-0000-FFFF-FFFF00000000}"/>
  </bookViews>
  <sheets>
    <sheet name="FirstPage" sheetId="2" r:id="rId1"/>
    <sheet name="BD Content" sheetId="4" r:id="rId2"/>
    <sheet name="Problem 10 (2)" sheetId="49" state="hidden" r:id="rId3"/>
    <sheet name="Problem 71 (2)" sheetId="82" state="hidden" r:id="rId4"/>
    <sheet name="CProblem BD3 " sheetId="87" r:id="rId5"/>
    <sheet name="Problem BD3" sheetId="74" r:id="rId6"/>
    <sheet name="CProblem BD 2 " sheetId="86" r:id="rId7"/>
    <sheet name="Problem BD 2" sheetId="73" r:id="rId8"/>
    <sheet name="CProblem BD1 " sheetId="85" r:id="rId9"/>
    <sheet name="Problem BD1" sheetId="71" r:id="rId10"/>
    <sheet name="Problem 10 (3)" sheetId="68" state="hidden" r:id="rId11"/>
    <sheet name="Problem 10" sheetId="47" state="hidden" r:id="rId12"/>
    <sheet name="Problem 9 (2)" sheetId="50" state="hidden" r:id="rId13"/>
    <sheet name="Problem 9 (3)" sheetId="67" state="hidden" r:id="rId14"/>
    <sheet name="Problem 8 (2)" sheetId="51" state="hidden" r:id="rId15"/>
    <sheet name="Problem 8 (3)" sheetId="66" state="hidden" r:id="rId16"/>
    <sheet name="Problem 8" sheetId="45" state="hidden" r:id="rId17"/>
    <sheet name="Problem 7 (2)" sheetId="52" state="hidden" r:id="rId18"/>
    <sheet name="Problem 7 (3)" sheetId="65" state="hidden" r:id="rId19"/>
    <sheet name="Problem 7" sheetId="44" state="hidden" r:id="rId20"/>
    <sheet name="Problem 6 (2)" sheetId="53" state="hidden" r:id="rId21"/>
    <sheet name="Problem 6 (3)" sheetId="64" state="hidden" r:id="rId22"/>
    <sheet name="Problem 6" sheetId="43" state="hidden" r:id="rId23"/>
    <sheet name="Problem 5 (2)" sheetId="54" state="hidden" r:id="rId24"/>
    <sheet name="Problem 5 (3)" sheetId="63" state="hidden" r:id="rId25"/>
    <sheet name="Problem 5 (4)" sheetId="69" state="hidden" r:id="rId26"/>
    <sheet name="Problem 5" sheetId="42" state="hidden" r:id="rId27"/>
    <sheet name="Problem 4 (2)" sheetId="55" state="hidden" r:id="rId28"/>
    <sheet name="Problem 4 (3)" sheetId="62" state="hidden" r:id="rId29"/>
    <sheet name="Problem 4" sheetId="41" state="hidden" r:id="rId30"/>
    <sheet name="Problem 3 (2)" sheetId="56" state="hidden" r:id="rId31"/>
    <sheet name="Problem 3" sheetId="40" state="hidden" r:id="rId32"/>
    <sheet name="Problem 2 (2)" sheetId="57" state="hidden" r:id="rId33"/>
    <sheet name="Problem 3 (3)" sheetId="60" state="hidden" r:id="rId34"/>
    <sheet name="Problem 2 (3)" sheetId="61" state="hidden" r:id="rId35"/>
    <sheet name="Problem 2" sheetId="39" state="hidden" r:id="rId36"/>
    <sheet name="Problem 1 (2)" sheetId="58" state="hidden" r:id="rId37"/>
    <sheet name="Problem 1 (4)" sheetId="70" state="hidden" r:id="rId38"/>
    <sheet name="Problem 1" sheetId="5" state="hidden" r:id="rId3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4" i="85" l="1"/>
  <c r="X15" i="86" l="1"/>
  <c r="R28" i="87" l="1"/>
  <c r="R24" i="87"/>
  <c r="R21" i="87"/>
  <c r="R37" i="87" s="1"/>
  <c r="X23" i="86"/>
  <c r="X18" i="86"/>
  <c r="U55" i="82" l="1"/>
  <c r="AG52" i="82"/>
  <c r="AG44" i="82"/>
  <c r="AG37" i="82"/>
  <c r="AG29" i="82"/>
  <c r="U28" i="82"/>
  <c r="G25" i="82"/>
  <c r="F25" i="82"/>
  <c r="P24" i="82"/>
  <c r="T24" i="82" s="1"/>
  <c r="H24" i="82"/>
  <c r="H23" i="82"/>
  <c r="H25" i="82" s="1"/>
  <c r="AK41" i="82" l="1"/>
  <c r="U58" i="82"/>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<sst xmlns="http://schemas.openxmlformats.org/spreadsheetml/2006/main" count="76" uniqueCount="45">
  <si>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</si>
  <si>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</si>
  <si>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</si>
  <si>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</si>
  <si>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</si>
  <si>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</si>
  <si>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</si>
  <si>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</si>
  <si>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</si>
  <si>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</si>
  <si>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</si>
  <si>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</si>
  <si>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</si>
  <si>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</si>
  <si>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</si>
  <si>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</si>
  <si>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</si>
  <si>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</si>
  <si>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</si>
  <si>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</si>
  <si>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</si>
  <si>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</si>
  <si>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</si>
  <si>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</si>
  <si>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</si>
  <si>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</si>
  <si>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</si>
  <si>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</si>
  <si>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</si>
  <si>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</si>
  <si>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</si>
  <si>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</si>
  <si>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</si>
  <si>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</si>
  <si>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</si>
  <si>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</si>
  <si>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</si>
  <si>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</si>
  <si>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</si>
  <si>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</si>
  <si>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Y</t>
  </si>
  <si>
    <t>N</t>
  </si>
  <si>
    <t>Total</t>
  </si>
  <si>
    <t>Planned to Purchased Plasma Screen</t>
  </si>
  <si>
    <t>Purchased DVR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</si>
</sst>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164" formatCode="#,##0.0_);[Red]\(#,##0.0\)"/>
    <numFmt numFmtId="165" formatCode="&quot;$&quot;#,##0.0_);[Red]\(&quot;$&quot;#,##0.0\)"/>
    <numFmt numFmtId="166" formatCode="&quot;$&quot;#,##0.00"/>
    <numFmt numFmtId="167" formatCode="0.0000"/>
    <numFmt numFmtId="168" formatCode="0.0000%"/>
  </numFmts>
  <fonts count="32"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6"/>
      <color theme="1"/>
      <name val="Lucida Bright"/>
      <family val="1"/>
    </font>
    <font>
      <sz val="14"/>
      <color theme="1"/>
      <name val="Lucida Bright"/>
      <family val="1"/>
    </font>
    <font>
      <b/>
      <sz val="24"/>
      <color rgb="FFFFFF00"/>
      <name val="Lucida Bright"/>
      <family val="1"/>
    </font>
    <font>
      <b/>
      <sz val="22"/>
      <color rgb="FFFFFF00"/>
      <name val="Lucida Bright"/>
      <family val="1"/>
    </font>
    <font>
      <b/>
      <sz val="22"/>
      <color rgb="FFFF0000"/>
      <name val="Lucida Bright"/>
      <family val="1"/>
    </font>
    <font>
      <b/>
      <sz val="24"/>
      <color rgb="FFFF0000"/>
      <name val="Lucida Bright"/>
      <family val="1"/>
    </font>
  </fonts>
  <fills count="11">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s>
  <cellStyleXfs count="1">
    <xf numFmtId="0" fontId="0" fillId="0" borderId="0"/>
  </cellStyleXfs>
  <cellXfs count="117">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0" fontId="4" fillId="0" borderId="10" xfId="0" applyFont="1" applyBorder="1"/>
    <xf numFmtId="0" fontId="0" fillId="0" borderId="9" xfId="0" applyBorder="1"/>
    <xf numFmtId="0" fontId="0" fillId="0" borderId="11" xfId="0" applyBorder="1"/>
    <xf numFmtId="0" fontId="4" fillId="0" borderId="13" xfId="0" applyFont="1" applyBorder="1"/>
    <xf numFmtId="0" fontId="0" fillId="0" borderId="14" xfId="0" applyBorder="1"/>
    <xf numFmtId="0" fontId="0" fillId="0" borderId="13" xfId="0" applyBorder="1"/>
    <xf numFmtId="0" fontId="0" fillId="0" borderId="12" xfId="0" applyBorder="1"/>
    <xf numFmtId="0" fontId="0" fillId="0" borderId="15" xfId="0" applyBorder="1"/>
    <xf numFmtId="0" fontId="0" fillId="0" borderId="8" xfId="0" applyBorder="1"/>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0" fontId="8" fillId="0" borderId="0" xfId="0" applyFont="1"/>
    <xf numFmtId="0" fontId="16" fillId="0" borderId="0" xfId="0" applyFont="1"/>
    <xf numFmtId="0" fontId="16" fillId="0" borderId="0" xfId="0" applyFont="1" applyAlignment="1">
      <alignment horizontal="center" vertical="center"/>
    </xf>
    <xf numFmtId="0" fontId="15" fillId="0" borderId="0" xfId="0" applyFont="1"/>
    <xf numFmtId="0" fontId="27" fillId="2" borderId="0" xfId="0" applyFont="1" applyFill="1"/>
    <xf numFmtId="6" fontId="26" fillId="2" borderId="0" xfId="0" applyNumberFormat="1" applyFont="1" applyFill="1"/>
    <xf numFmtId="40" fontId="26" fillId="2" borderId="0" xfId="0" applyNumberFormat="1" applyFont="1" applyFill="1"/>
    <xf numFmtId="0" fontId="4" fillId="2" borderId="5" xfId="0" applyFont="1" applyFill="1" applyBorder="1" applyAlignment="1">
      <alignment horizontal="center" vertical="center"/>
    </xf>
    <xf numFmtId="0" fontId="4" fillId="10" borderId="5" xfId="0" applyFont="1" applyFill="1" applyBorder="1" applyAlignment="1">
      <alignment horizontal="center" vertical="center"/>
    </xf>
    <xf numFmtId="167" fontId="28" fillId="2" borderId="0" xfId="0" applyNumberFormat="1" applyFont="1" applyFill="1" applyAlignment="1">
      <alignment vertical="center"/>
    </xf>
    <xf numFmtId="168" fontId="28" fillId="2" borderId="0" xfId="0" applyNumberFormat="1" applyFont="1" applyFill="1" applyAlignment="1">
      <alignment vertical="center"/>
    </xf>
    <xf numFmtId="0" fontId="1" fillId="2" borderId="0" xfId="0" applyFont="1" applyFill="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12"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10" fontId="28" fillId="5" borderId="0" xfId="0" applyNumberFormat="1" applyFont="1" applyFill="1" applyAlignment="1">
      <alignment horizontal="center" vertical="center"/>
    </xf>
    <xf numFmtId="167" fontId="28" fillId="7" borderId="0" xfId="0" applyNumberFormat="1" applyFont="1" applyFill="1" applyAlignment="1">
      <alignment horizontal="center" vertical="center"/>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8" xfId="0" applyFont="1" applyFill="1" applyBorder="1" applyAlignment="1">
      <alignment horizontal="center" wrapText="1"/>
    </xf>
    <xf numFmtId="0" fontId="4" fillId="2" borderId="6" xfId="0" applyFont="1" applyFill="1" applyBorder="1" applyAlignment="1">
      <alignment horizontal="center"/>
    </xf>
    <xf numFmtId="0" fontId="4" fillId="2" borderId="16" xfId="0" applyFont="1" applyFill="1" applyBorder="1" applyAlignment="1">
      <alignment horizontal="center"/>
    </xf>
    <xf numFmtId="0" fontId="4" fillId="2" borderId="7" xfId="0" applyFont="1" applyFill="1" applyBorder="1" applyAlignment="1">
      <alignment horizontal="center"/>
    </xf>
    <xf numFmtId="10" fontId="28" fillId="7" borderId="0" xfId="0" applyNumberFormat="1" applyFont="1" applyFill="1" applyAlignment="1">
      <alignment horizontal="center" vertical="center"/>
    </xf>
    <xf numFmtId="10" fontId="28" fillId="2" borderId="0" xfId="0" applyNumberFormat="1" applyFont="1" applyFill="1" applyAlignment="1">
      <alignment horizontal="center" vertical="center"/>
    </xf>
    <xf numFmtId="0" fontId="30" fillId="10" borderId="10" xfId="0" applyFont="1" applyFill="1" applyBorder="1" applyAlignment="1">
      <alignment horizontal="center" vertical="center"/>
    </xf>
    <xf numFmtId="0" fontId="30" fillId="10" borderId="11" xfId="0" applyFont="1" applyFill="1" applyBorder="1" applyAlignment="1">
      <alignment horizontal="center" vertical="center"/>
    </xf>
    <xf numFmtId="0" fontId="30" fillId="10" borderId="12" xfId="0" applyFont="1" applyFill="1" applyBorder="1" applyAlignment="1">
      <alignment horizontal="center" vertical="center"/>
    </xf>
    <xf numFmtId="0" fontId="30" fillId="10" borderId="8" xfId="0" applyFont="1" applyFill="1" applyBorder="1" applyAlignment="1">
      <alignment horizontal="center" vertical="center"/>
    </xf>
    <xf numFmtId="0" fontId="30" fillId="10" borderId="13" xfId="0" applyFont="1" applyFill="1" applyBorder="1" applyAlignment="1">
      <alignment horizontal="center" vertical="center"/>
    </xf>
    <xf numFmtId="0" fontId="30" fillId="10" borderId="14" xfId="0" applyFont="1" applyFill="1" applyBorder="1" applyAlignment="1">
      <alignment horizontal="center" vertical="center"/>
    </xf>
    <xf numFmtId="0" fontId="29" fillId="7" borderId="10" xfId="0" applyFont="1" applyFill="1" applyBorder="1" applyAlignment="1">
      <alignment horizontal="center" vertical="center"/>
    </xf>
    <xf numFmtId="0" fontId="29" fillId="7" borderId="11" xfId="0" applyFont="1" applyFill="1" applyBorder="1" applyAlignment="1">
      <alignment horizontal="center" vertical="center"/>
    </xf>
    <xf numFmtId="0" fontId="29" fillId="7" borderId="13" xfId="0" applyFont="1" applyFill="1" applyBorder="1" applyAlignment="1">
      <alignment horizontal="center" vertical="center"/>
    </xf>
    <xf numFmtId="0" fontId="29" fillId="7" borderId="14" xfId="0" applyFont="1" applyFill="1" applyBorder="1" applyAlignment="1">
      <alignment horizontal="center" vertical="center"/>
    </xf>
    <xf numFmtId="0" fontId="29" fillId="7" borderId="12" xfId="0" applyFont="1" applyFill="1" applyBorder="1" applyAlignment="1">
      <alignment horizontal="center" vertical="center"/>
    </xf>
    <xf numFmtId="0" fontId="29" fillId="7" borderId="8" xfId="0" applyFont="1" applyFill="1" applyBorder="1" applyAlignment="1">
      <alignment horizontal="center" vertical="center"/>
    </xf>
    <xf numFmtId="167" fontId="28" fillId="2" borderId="0" xfId="0" applyNumberFormat="1" applyFont="1" applyFill="1" applyAlignment="1">
      <alignment horizontal="center" vertical="center"/>
    </xf>
    <xf numFmtId="168" fontId="28" fillId="2" borderId="0" xfId="0" applyNumberFormat="1" applyFont="1" applyFill="1" applyAlignment="1">
      <alignment horizontal="center" vertical="center"/>
    </xf>
    <xf numFmtId="167" fontId="31" fillId="10" borderId="10" xfId="0" applyNumberFormat="1" applyFont="1" applyFill="1" applyBorder="1" applyAlignment="1">
      <alignment horizontal="center" vertical="center"/>
    </xf>
    <xf numFmtId="167" fontId="31" fillId="10" borderId="11" xfId="0" applyNumberFormat="1" applyFont="1" applyFill="1" applyBorder="1" applyAlignment="1">
      <alignment horizontal="center" vertical="center"/>
    </xf>
    <xf numFmtId="167" fontId="31" fillId="10" borderId="12" xfId="0" applyNumberFormat="1" applyFont="1" applyFill="1" applyBorder="1" applyAlignment="1">
      <alignment horizontal="center" vertical="center"/>
    </xf>
    <xf numFmtId="167" fontId="31" fillId="10" borderId="8" xfId="0" applyNumberFormat="1"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1" fillId="0" borderId="0" xfId="0" applyFont="1" applyAlignment="1">
      <alignment horizontal="center"/>
    </xf>
    <xf numFmtId="0" fontId="9" fillId="7"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228215304"/>
        <c:axId val="228092416"/>
      </c:scatterChart>
      <c:valAx>
        <c:axId val="228215304"/>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092416"/>
        <c:crosses val="autoZero"/>
        <c:crossBetween val="midCat"/>
      </c:valAx>
      <c:valAx>
        <c:axId val="22809241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8215304"/>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BD Content'!A1"/></Relationships>
</file>

<file path=xl/drawings/_rels/drawing2.xml.rels><?xml version="1.0" encoding="UTF-8" standalone="yes"?>
<Relationships xmlns="http://schemas.openxmlformats.org/package/2006/relationships"><Relationship Id="rId3" Type="http://schemas.openxmlformats.org/officeDocument/2006/relationships/hyperlink" Target="#'Problem BD 2'!A1"/><Relationship Id="rId2" Type="http://schemas.openxmlformats.org/officeDocument/2006/relationships/hyperlink" Target="#'Problem BD1'!A1"/><Relationship Id="rId1" Type="http://schemas.openxmlformats.org/officeDocument/2006/relationships/hyperlink" Target="#FirstPage!A1"/><Relationship Id="rId4" Type="http://schemas.openxmlformats.org/officeDocument/2006/relationships/hyperlink" Target="#'Problem BD3'!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1" Type="http://schemas.openxmlformats.org/officeDocument/2006/relationships/hyperlink" Target="#'Problem BD3'!A1"/></Relationships>
</file>

<file path=xl/drawings/_rels/drawing6.xml.rels><?xml version="1.0" encoding="UTF-8" standalone="yes"?>
<Relationships xmlns="http://schemas.openxmlformats.org/package/2006/relationships"><Relationship Id="rId2" Type="http://schemas.openxmlformats.org/officeDocument/2006/relationships/hyperlink" Target="#'CProblem BD3 '!A1"/><Relationship Id="rId1" Type="http://schemas.openxmlformats.org/officeDocument/2006/relationships/hyperlink" Target="#'BD Content'!A1"/></Relationships>
</file>

<file path=xl/drawings/_rels/drawing7.xml.rels><?xml version="1.0" encoding="UTF-8" standalone="yes"?>
<Relationships xmlns="http://schemas.openxmlformats.org/package/2006/relationships"><Relationship Id="rId1" Type="http://schemas.openxmlformats.org/officeDocument/2006/relationships/hyperlink" Target="#'Problem BD 2'!A1"/></Relationships>
</file>

<file path=xl/drawings/_rels/drawing8.xml.rels><?xml version="1.0" encoding="UTF-8" standalone="yes"?>
<Relationships xmlns="http://schemas.openxmlformats.org/package/2006/relationships"><Relationship Id="rId2" Type="http://schemas.openxmlformats.org/officeDocument/2006/relationships/hyperlink" Target="#'CProblem BD 2 '!A1"/><Relationship Id="rId1" Type="http://schemas.openxmlformats.org/officeDocument/2006/relationships/hyperlink" Target="#'BD Content'!A1"/></Relationships>
</file>

<file path=xl/drawings/_rels/drawing9.xml.rels><?xml version="1.0" encoding="UTF-8" standalone="yes"?>
<Relationships xmlns="http://schemas.openxmlformats.org/package/2006/relationships"><Relationship Id="rId1" Type="http://schemas.openxmlformats.org/officeDocument/2006/relationships/hyperlink" Target="#'Problem BD1'!A1"/></Relationships>
</file>

<file path=xl/drawings/_rels/drawing10.xml.rels><?xml version="1.0" encoding="UTF-8" standalone="yes"?>
<Relationships xmlns="http://schemas.openxmlformats.org/package/2006/relationships"><Relationship Id="rId2" Type="http://schemas.openxmlformats.org/officeDocument/2006/relationships/hyperlink" Target="#'CProblem BD1 '!A1"/><Relationship Id="rId1" Type="http://schemas.openxmlformats.org/officeDocument/2006/relationships/hyperlink" Target="#'BD Content'!A1"/></Relationships>
</file>

<file path=xl/drawings/_rels/drawing11.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12.xml.rels><?xml version="1.0" encoding="UTF-8" standalone="yes"?>
<Relationships xmlns="http://schemas.openxmlformats.org/package/2006/relationships"><Relationship Id="rId1" Type="http://schemas.openxmlformats.org/officeDocument/2006/relationships/hyperlink" Target="#Content!A1"/></Relationships>
</file>

<file path=xl/drawings/_rels/drawing13.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4.xml.rels><?xml version="1.0" encoding="UTF-8" standalone="yes"?>
<Relationships xmlns="http://schemas.openxmlformats.org/package/2006/relationships"><Relationship Id="rId1" Type="http://schemas.openxmlformats.org/officeDocument/2006/relationships/hyperlink" Target="#'Problem 9'!A1"/></Relationships>
</file>

<file path=xl/drawings/_rels/drawing15.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6.xml.rels><?xml version="1.0" encoding="UTF-8" standalone="yes"?>
<Relationships xmlns="http://schemas.openxmlformats.org/package/2006/relationships"><Relationship Id="rId1" Type="http://schemas.openxmlformats.org/officeDocument/2006/relationships/hyperlink" Target="#'Problem 8'!A1"/></Relationships>
</file>

<file path=xl/drawings/_rels/drawing17.xml.rels><?xml version="1.0" encoding="UTF-8" standalone="yes"?>
<Relationships xmlns="http://schemas.openxmlformats.org/package/2006/relationships"><Relationship Id="rId2" Type="http://schemas.openxmlformats.org/officeDocument/2006/relationships/hyperlink" Target="#'Problem 8 (3)'!A1"/><Relationship Id="rId1" Type="http://schemas.openxmlformats.org/officeDocument/2006/relationships/hyperlink" Target="#Content!A1"/></Relationships>
</file>

<file path=xl/drawings/_rels/drawing18.xml.rels><?xml version="1.0" encoding="UTF-8" standalone="yes"?>
<Relationships xmlns="http://schemas.openxmlformats.org/package/2006/relationships"><Relationship Id="rId1" Type="http://schemas.openxmlformats.org/officeDocument/2006/relationships/hyperlink" Target="#'Problem 7'!A1"/></Relationships>
</file>

<file path=xl/drawings/_rels/drawing19.xml.rels><?xml version="1.0" encoding="UTF-8" standalone="yes"?>
<Relationships xmlns="http://schemas.openxmlformats.org/package/2006/relationships"><Relationship Id="rId1" Type="http://schemas.openxmlformats.org/officeDocument/2006/relationships/hyperlink" Target="#'Problem 7'!A1"/></Relationships>
</file>

<file path=xl/drawings/_rels/drawing20.xml.rels><?xml version="1.0" encoding="UTF-8" standalone="yes"?>
<Relationships xmlns="http://schemas.openxmlformats.org/package/2006/relationships"><Relationship Id="rId2" Type="http://schemas.openxmlformats.org/officeDocument/2006/relationships/hyperlink" Target="#'Problem 7 (3)'!A1"/><Relationship Id="rId1" Type="http://schemas.openxmlformats.org/officeDocument/2006/relationships/hyperlink" Target="#Content!A1"/></Relationships>
</file>

<file path=xl/drawings/_rels/drawing21.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2.xml.rels><?xml version="1.0" encoding="UTF-8" standalone="yes"?>
<Relationships xmlns="http://schemas.openxmlformats.org/package/2006/relationships"><Relationship Id="rId1" Type="http://schemas.openxmlformats.org/officeDocument/2006/relationships/hyperlink" Target="#'Problem 6'!A1"/></Relationships>
</file>

<file path=xl/drawings/_rels/drawing23.xml.rels><?xml version="1.0" encoding="UTF-8" standalone="yes"?>
<Relationships xmlns="http://schemas.openxmlformats.org/package/2006/relationships"><Relationship Id="rId2" Type="http://schemas.openxmlformats.org/officeDocument/2006/relationships/hyperlink" Target="#'Problem 6 (3)'!A1"/><Relationship Id="rId1" Type="http://schemas.openxmlformats.org/officeDocument/2006/relationships/hyperlink" Target="#Content!A1"/></Relationships>
</file>

<file path=xl/drawings/_rels/drawing24.xml.rels><?xml version="1.0" encoding="UTF-8" standalone="yes"?>
<Relationships xmlns="http://schemas.openxmlformats.org/package/2006/relationships"><Relationship Id="rId1" Type="http://schemas.openxmlformats.org/officeDocument/2006/relationships/hyperlink" Target="#'Problem 5'!A1"/></Relationships>
</file>

<file path=xl/drawings/_rels/drawing25.xml.rels><?xml version="1.0" encoding="UTF-8" standalone="yes"?>
<Relationships xmlns="http://schemas.openxmlformats.org/package/2006/relationships"><Relationship Id="rId1" Type="http://schemas.openxmlformats.org/officeDocument/2006/relationships/hyperlink" Target="#Content!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2" Type="http://schemas.openxmlformats.org/officeDocument/2006/relationships/hyperlink" Target="#'Problem 5 (3)'!A1"/><Relationship Id="rId1" Type="http://schemas.openxmlformats.org/officeDocument/2006/relationships/hyperlink" Target="#Content!A1"/></Relationships>
</file>

<file path=xl/drawings/_rels/drawing28.xml.rels><?xml version="1.0" encoding="UTF-8" standalone="yes"?>
<Relationships xmlns="http://schemas.openxmlformats.org/package/2006/relationships"><Relationship Id="rId1" Type="http://schemas.openxmlformats.org/officeDocument/2006/relationships/hyperlink" Target="#'Problem 4'!A1"/></Relationships>
</file>

<file path=xl/drawings/_rels/drawing29.xml.rels><?xml version="1.0" encoding="UTF-8" standalone="yes"?>
<Relationships xmlns="http://schemas.openxmlformats.org/package/2006/relationships"><Relationship Id="rId1" Type="http://schemas.openxmlformats.org/officeDocument/2006/relationships/hyperlink" Target="#'Problem 4'!A1"/></Relationships>
</file>

<file path=xl/drawings/_rels/drawing30.xml.rels><?xml version="1.0" encoding="UTF-8" standalone="yes"?>
<Relationships xmlns="http://schemas.openxmlformats.org/package/2006/relationships"><Relationship Id="rId2" Type="http://schemas.openxmlformats.org/officeDocument/2006/relationships/hyperlink" Target="#'Problem 4 (3)'!A1"/><Relationship Id="rId1" Type="http://schemas.openxmlformats.org/officeDocument/2006/relationships/hyperlink" Target="#Content!A1"/></Relationships>
</file>

<file path=xl/drawings/_rels/drawing31.xml.rels><?xml version="1.0" encoding="UTF-8" standalone="yes"?>
<Relationships xmlns="http://schemas.openxmlformats.org/package/2006/relationships"><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2" Type="http://schemas.openxmlformats.org/officeDocument/2006/relationships/hyperlink" Target="#'Problem 3 (3)'!A1"/><Relationship Id="rId1" Type="http://schemas.openxmlformats.org/officeDocument/2006/relationships/hyperlink" Target="#Content!A1"/></Relationships>
</file>

<file path=xl/drawings/_rels/drawing3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34.xml.rels><?xml version="1.0" encoding="UTF-8" standalone="yes"?>
<Relationships xmlns="http://schemas.openxmlformats.org/package/2006/relationships"><Relationship Id="rId1" Type="http://schemas.openxmlformats.org/officeDocument/2006/relationships/hyperlink" Target="#'Problem 3'!A1"/></Relationships>
</file>

<file path=xl/drawings/_rels/drawing35.xml.rels><?xml version="1.0" encoding="UTF-8" standalone="yes"?>
<Relationships xmlns="http://schemas.openxmlformats.org/package/2006/relationships"><Relationship Id="rId1" Type="http://schemas.openxmlformats.org/officeDocument/2006/relationships/hyperlink" Target="#'Problem 2'!A1"/></Relationships>
</file>

<file path=xl/drawings/_rels/drawing36.xml.rels><?xml version="1.0" encoding="UTF-8" standalone="yes"?>
<Relationships xmlns="http://schemas.openxmlformats.org/package/2006/relationships"><Relationship Id="rId2" Type="http://schemas.openxmlformats.org/officeDocument/2006/relationships/hyperlink" Target="#'Problem 2 (3)'!A1"/><Relationship Id="rId1" Type="http://schemas.openxmlformats.org/officeDocument/2006/relationships/hyperlink" Target="#Content!A1"/></Relationships>
</file>

<file path=xl/drawings/_rels/drawing37.xml.rels><?xml version="1.0" encoding="UTF-8" standalone="yes"?>
<Relationships xmlns="http://schemas.openxmlformats.org/package/2006/relationships"><Relationship Id="rId1" Type="http://schemas.openxmlformats.org/officeDocument/2006/relationships/hyperlink" Target="#'Problem 1'!A1"/></Relationships>
</file>

<file path=xl/drawings/_rels/drawing38.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Problem 1'!A1"/></Relationships>
</file>

<file path=xl/drawings/_rels/drawing39.xml.rels><?xml version="1.0" encoding="UTF-8" standalone="yes"?>
<Relationships xmlns="http://schemas.openxmlformats.org/package/2006/relationships"><Relationship Id="rId2" Type="http://schemas.openxmlformats.org/officeDocument/2006/relationships/hyperlink" Target="#'Problem 1 (4)'!A1"/><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17</xdr:col>
      <xdr:colOff>381000</xdr:colOff>
      <xdr:row>34</xdr:row>
      <xdr:rowOff>68035</xdr:rowOff>
    </xdr:from>
    <xdr:to>
      <xdr:col>23</xdr:col>
      <xdr:colOff>162265</xdr:colOff>
      <xdr:row>39</xdr:row>
      <xdr:rowOff>95250</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10790464" y="6545035"/>
          <a:ext cx="3455194" cy="979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latin typeface="Lucida Bright" panose="02040602050505020304" pitchFamily="18" charset="0"/>
            </a:rPr>
            <a:t>Click</a:t>
          </a:r>
          <a:r>
            <a:rPr lang="en-US" sz="2400" baseline="0">
              <a:solidFill>
                <a:schemeClr val="tx1"/>
              </a:solidFill>
              <a:latin typeface="Lucida Bright" panose="02040602050505020304" pitchFamily="18" charset="0"/>
            </a:rPr>
            <a:t> </a:t>
          </a:r>
          <a:r>
            <a:rPr lang="en-US" sz="2400" b="1">
              <a:solidFill>
                <a:schemeClr val="accent2">
                  <a:lumMod val="50000"/>
                </a:schemeClr>
              </a:solidFill>
              <a:latin typeface="Lucida Bright" panose="02040602050505020304" pitchFamily="18" charset="0"/>
            </a:rPr>
            <a:t>Here</a:t>
          </a:r>
          <a:r>
            <a:rPr lang="en-US" sz="2400">
              <a:solidFill>
                <a:schemeClr val="tx1"/>
              </a:solidFill>
              <a:latin typeface="Lucida Bright" panose="02040602050505020304" pitchFamily="18" charset="0"/>
            </a:rPr>
            <a:t> to Start</a:t>
          </a:r>
        </a:p>
      </xdr:txBody>
    </xdr:sp>
    <xdr:clientData/>
  </xdr:twoCellAnchor>
  <xdr:twoCellAnchor>
    <xdr:from>
      <xdr:col>15</xdr:col>
      <xdr:colOff>231320</xdr:colOff>
      <xdr:row>3</xdr:row>
      <xdr:rowOff>111581</xdr:rowOff>
    </xdr:from>
    <xdr:to>
      <xdr:col>24</xdr:col>
      <xdr:colOff>530676</xdr:colOff>
      <xdr:row>8</xdr:row>
      <xdr:rowOff>42637</xdr:rowOff>
    </xdr:to>
    <xdr:sp macro="" textlink="">
      <xdr:nvSpPr>
        <xdr:cNvPr id="5" name="Rounded Rectangle 1">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9416141" y="683081"/>
          <a:ext cx="5810249" cy="88355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tx1"/>
              </a:solidFill>
              <a:latin typeface="Lucida Bright" panose="02040602050505020304" pitchFamily="18" charset="0"/>
            </a:rPr>
            <a:t>CSUSM</a:t>
          </a:r>
        </a:p>
      </xdr:txBody>
    </xdr:sp>
    <xdr:clientData/>
  </xdr:twoCellAnchor>
  <xdr:twoCellAnchor>
    <xdr:from>
      <xdr:col>15</xdr:col>
      <xdr:colOff>81642</xdr:colOff>
      <xdr:row>21</xdr:row>
      <xdr:rowOff>68036</xdr:rowOff>
    </xdr:from>
    <xdr:to>
      <xdr:col>25</xdr:col>
      <xdr:colOff>72568</xdr:colOff>
      <xdr:row>29</xdr:row>
      <xdr:rowOff>133353</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9266463" y="4068536"/>
          <a:ext cx="6114141" cy="1589317"/>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Binomial Distribution</a:t>
          </a:r>
        </a:p>
      </xdr:txBody>
    </xdr:sp>
    <xdr:clientData/>
  </xdr:twoCellAnchor>
  <xdr:twoCellAnchor>
    <xdr:from>
      <xdr:col>14</xdr:col>
      <xdr:colOff>299357</xdr:colOff>
      <xdr:row>10</xdr:row>
      <xdr:rowOff>108858</xdr:rowOff>
    </xdr:from>
    <xdr:to>
      <xdr:col>25</xdr:col>
      <xdr:colOff>521605</xdr:colOff>
      <xdr:row>18</xdr:row>
      <xdr:rowOff>95250</xdr:rowOff>
    </xdr:to>
    <xdr:sp macro="" textlink="">
      <xdr:nvSpPr>
        <xdr:cNvPr id="7" name="Rounded Rectangle 6">
          <a:extLst>
            <a:ext uri="{FF2B5EF4-FFF2-40B4-BE49-F238E27FC236}">
              <a16:creationId xmlns:a16="http://schemas.microsoft.com/office/drawing/2014/main" id="{00000000-0008-0000-0000-000007000000}"/>
            </a:ext>
          </a:extLst>
        </xdr:cNvPr>
        <xdr:cNvSpPr/>
      </xdr:nvSpPr>
      <xdr:spPr>
        <a:xfrm>
          <a:off x="8871857" y="2013858"/>
          <a:ext cx="6957784" cy="1510392"/>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chemeClr val="accent1">
                  <a:lumMod val="50000"/>
                </a:schemeClr>
              </a:solidFill>
              <a:latin typeface="Lucida Bright" panose="02040602050505020304" pitchFamily="18" charset="0"/>
            </a:rPr>
            <a:t> </a:t>
          </a:r>
        </a:p>
        <a:p>
          <a:pPr algn="ctr"/>
          <a:r>
            <a:rPr lang="en-US" sz="2800" b="1" baseline="0">
              <a:solidFill>
                <a:schemeClr val="accent1">
                  <a:lumMod val="50000"/>
                </a:schemeClr>
              </a:solidFill>
              <a:latin typeface="Lucida Bright" panose="02040602050505020304" pitchFamily="18" charset="0"/>
            </a:rPr>
            <a:t>Sample Problems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81643</xdr:colOff>
      <xdr:row>1</xdr:row>
      <xdr:rowOff>122463</xdr:rowOff>
    </xdr:from>
    <xdr:to>
      <xdr:col>24</xdr:col>
      <xdr:colOff>272143</xdr:colOff>
      <xdr:row>8</xdr:row>
      <xdr:rowOff>149678</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7429500" y="312963"/>
          <a:ext cx="7538357" cy="1360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baseline="0">
              <a:solidFill>
                <a:schemeClr val="accent2">
                  <a:lumMod val="50000"/>
                </a:schemeClr>
              </a:solidFill>
              <a:latin typeface="Lucida Bright" panose="02040602050505020304" pitchFamily="18" charset="0"/>
            </a:rPr>
            <a:t>Binomial Distribution</a:t>
          </a:r>
        </a:p>
        <a:p>
          <a:pPr algn="ctr"/>
          <a:r>
            <a:rPr lang="en-US" sz="3600" b="0" baseline="0">
              <a:solidFill>
                <a:schemeClr val="accent3">
                  <a:lumMod val="50000"/>
                </a:schemeClr>
              </a:solidFill>
              <a:latin typeface="Lucida Bright" panose="02040602050505020304" pitchFamily="18" charset="0"/>
            </a:rPr>
            <a:t> Sample Problems</a:t>
          </a:r>
          <a:endParaRPr lang="en-US" sz="3600" b="0">
            <a:solidFill>
              <a:schemeClr val="accent3">
                <a:lumMod val="50000"/>
              </a:schemeClr>
            </a:solidFill>
            <a:latin typeface="Lucida Bright" panose="02040602050505020304" pitchFamily="18" charset="0"/>
          </a:endParaRPr>
        </a:p>
      </xdr:txBody>
    </xdr:sp>
    <xdr:clientData/>
  </xdr:twoCellAnchor>
  <xdr:twoCellAnchor>
    <xdr:from>
      <xdr:col>6</xdr:col>
      <xdr:colOff>176891</xdr:colOff>
      <xdr:row>2</xdr:row>
      <xdr:rowOff>13607</xdr:rowOff>
    </xdr:from>
    <xdr:to>
      <xdr:col>8</xdr:col>
      <xdr:colOff>530679</xdr:colOff>
      <xdr:row>7</xdr:row>
      <xdr:rowOff>176893</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3850820" y="394607"/>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27215</xdr:colOff>
      <xdr:row>12</xdr:row>
      <xdr:rowOff>149680</xdr:rowOff>
    </xdr:from>
    <xdr:to>
      <xdr:col>21</xdr:col>
      <xdr:colOff>299358</xdr:colOff>
      <xdr:row>16</xdr:row>
      <xdr:rowOff>95251</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9212036" y="2435680"/>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14</xdr:col>
      <xdr:colOff>601435</xdr:colOff>
      <xdr:row>19</xdr:row>
      <xdr:rowOff>57151</xdr:rowOff>
    </xdr:from>
    <xdr:to>
      <xdr:col>21</xdr:col>
      <xdr:colOff>261257</xdr:colOff>
      <xdr:row>23</xdr:row>
      <xdr:rowOff>2722</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9173935" y="3676651"/>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14</xdr:col>
      <xdr:colOff>598714</xdr:colOff>
      <xdr:row>25</xdr:row>
      <xdr:rowOff>108858</xdr:rowOff>
    </xdr:from>
    <xdr:to>
      <xdr:col>21</xdr:col>
      <xdr:colOff>258536</xdr:colOff>
      <xdr:row>29</xdr:row>
      <xdr:rowOff>54429</xdr:rowOff>
    </xdr:to>
    <xdr:sp macro="" textlink="">
      <xdr:nvSpPr>
        <xdr:cNvPr id="18" name="Rounded Rectangle 17">
          <a:hlinkClick xmlns:r="http://schemas.openxmlformats.org/officeDocument/2006/relationships" r:id="rId4"/>
          <a:extLst>
            <a:ext uri="{FF2B5EF4-FFF2-40B4-BE49-F238E27FC236}">
              <a16:creationId xmlns:a16="http://schemas.microsoft.com/office/drawing/2014/main" id="{00000000-0008-0000-0100-000012000000}"/>
            </a:ext>
          </a:extLst>
        </xdr:cNvPr>
        <xdr:cNvSpPr/>
      </xdr:nvSpPr>
      <xdr:spPr>
        <a:xfrm>
          <a:off x="9171214" y="4871358"/>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8549367" y="2449285"/>
          <a:ext cx="0" cy="84718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7 </a:t>
          </a:r>
        </a:p>
      </xdr:txBody>
    </xdr:sp>
    <xdr:clientData/>
  </xdr:twoCellAnchor>
  <xdr:twoCellAnchor>
    <xdr:from>
      <xdr:col>1</xdr:col>
      <xdr:colOff>0</xdr:colOff>
      <xdr:row>11</xdr:row>
      <xdr:rowOff>1</xdr:rowOff>
    </xdr:from>
    <xdr:to>
      <xdr:col>12</xdr:col>
      <xdr:colOff>435429</xdr:colOff>
      <xdr:row>16</xdr:row>
      <xdr:rowOff>149679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09600" y="2095501"/>
          <a:ext cx="7398204" cy="10831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Use</a:t>
          </a:r>
          <a:r>
            <a:rPr lang="en-US" sz="2000" baseline="0">
              <a:solidFill>
                <a:schemeClr val="dk1"/>
              </a:solidFill>
              <a:latin typeface="Lucida Bright" panose="02040602050505020304" pitchFamily="18" charset="0"/>
              <a:ea typeface="+mn-ea"/>
              <a:cs typeface="+mn-cs"/>
            </a:rPr>
            <a:t> the decision tree to find the probability that a household purchased a DVR, given that the household purchased a plasm-screen TV:</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272143</xdr:colOff>
      <xdr:row>10</xdr:row>
      <xdr:rowOff>54429</xdr:rowOff>
    </xdr:from>
    <xdr:to>
      <xdr:col>26</xdr:col>
      <xdr:colOff>244929</xdr:colOff>
      <xdr:row>22</xdr:row>
      <xdr:rowOff>13607</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063718" y="1959429"/>
          <a:ext cx="7688036" cy="25976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 Purchased plasma-screen TV</a:t>
          </a:r>
        </a:p>
        <a:p>
          <a:r>
            <a:rPr lang="en-US" sz="2000" baseline="0">
              <a:solidFill>
                <a:schemeClr val="dk1"/>
              </a:solidFill>
              <a:latin typeface="Lucida Bright" panose="02040602050505020304" pitchFamily="18" charset="0"/>
              <a:ea typeface="+mn-ea"/>
              <a:cs typeface="+mn-cs"/>
            </a:rPr>
            <a:t>B = Purchased DVR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P(B</a:t>
          </a:r>
          <a:r>
            <a:rPr lang="en-US" sz="2800" baseline="0">
              <a:solidFill>
                <a:schemeClr val="dk1"/>
              </a:solidFill>
              <a:latin typeface="Lucida Bright" panose="02040602050505020304" pitchFamily="18" charset="0"/>
              <a:ea typeface="+mn-ea"/>
              <a:cs typeface="+mn-cs"/>
            </a:rPr>
            <a:t>I</a:t>
          </a:r>
          <a:r>
            <a:rPr lang="en-US" sz="2000" baseline="0">
              <a:solidFill>
                <a:schemeClr val="dk1"/>
              </a:solidFill>
              <a:latin typeface="Lucida Bright" panose="02040602050505020304" pitchFamily="18" charset="0"/>
              <a:ea typeface="+mn-ea"/>
              <a:cs typeface="+mn-cs"/>
            </a:rPr>
            <a:t>A) = P (A and B)/P(A) = (38/300)/(80/300) = 0.745</a:t>
          </a:r>
        </a:p>
      </xdr:txBody>
    </xdr:sp>
    <xdr:clientData/>
  </xdr:twoCellAnchor>
  <xdr:twoCellAnchor>
    <xdr:from>
      <xdr:col>15</xdr:col>
      <xdr:colOff>122464</xdr:colOff>
      <xdr:row>39</xdr:row>
      <xdr:rowOff>0</xdr:rowOff>
    </xdr:from>
    <xdr:to>
      <xdr:col>18</xdr:col>
      <xdr:colOff>122464</xdr:colOff>
      <xdr:row>44</xdr:row>
      <xdr:rowOff>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9523639" y="8467725"/>
          <a:ext cx="1828800"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Entire Set of Households</a:t>
          </a:r>
        </a:p>
      </xdr:txBody>
    </xdr:sp>
    <xdr:clientData/>
  </xdr:twoCellAnchor>
  <xdr:twoCellAnchor>
    <xdr:from>
      <xdr:col>19</xdr:col>
      <xdr:colOff>462643</xdr:colOff>
      <xdr:row>30</xdr:row>
      <xdr:rowOff>70757</xdr:rowOff>
    </xdr:from>
    <xdr:to>
      <xdr:col>23</xdr:col>
      <xdr:colOff>54429</xdr:colOff>
      <xdr:row>35</xdr:row>
      <xdr:rowOff>70757</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2302218" y="6823982"/>
          <a:ext cx="220163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P(A)=80/300</a:t>
          </a:r>
        </a:p>
      </xdr:txBody>
    </xdr:sp>
    <xdr:clientData/>
  </xdr:twoCellAnchor>
  <xdr:twoCellAnchor>
    <xdr:from>
      <xdr:col>26</xdr:col>
      <xdr:colOff>590549</xdr:colOff>
      <xdr:row>27</xdr:row>
      <xdr:rowOff>87085</xdr:rowOff>
    </xdr:from>
    <xdr:to>
      <xdr:col>31</xdr:col>
      <xdr:colOff>68035</xdr:colOff>
      <xdr:row>32</xdr:row>
      <xdr:rowOff>87085</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7097374" y="6087835"/>
          <a:ext cx="2525486"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38/300</a:t>
          </a:r>
        </a:p>
      </xdr:txBody>
    </xdr:sp>
    <xdr:clientData/>
  </xdr:twoCellAnchor>
  <xdr:twoCellAnchor>
    <xdr:from>
      <xdr:col>26</xdr:col>
      <xdr:colOff>606877</xdr:colOff>
      <xdr:row>34</xdr:row>
      <xdr:rowOff>157842</xdr:rowOff>
    </xdr:from>
    <xdr:to>
      <xdr:col>31</xdr:col>
      <xdr:colOff>84363</xdr:colOff>
      <xdr:row>39</xdr:row>
      <xdr:rowOff>157842</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17113702" y="7673067"/>
          <a:ext cx="252548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42/300</a:t>
          </a:r>
        </a:p>
      </xdr:txBody>
    </xdr:sp>
    <xdr:clientData/>
  </xdr:twoCellAnchor>
  <xdr:twoCellAnchor>
    <xdr:from>
      <xdr:col>27</xdr:col>
      <xdr:colOff>38098</xdr:colOff>
      <xdr:row>42</xdr:row>
      <xdr:rowOff>24491</xdr:rowOff>
    </xdr:from>
    <xdr:to>
      <xdr:col>31</xdr:col>
      <xdr:colOff>127905</xdr:colOff>
      <xdr:row>47</xdr:row>
      <xdr:rowOff>24491</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17154523" y="9244691"/>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70/300</a:t>
          </a:r>
        </a:p>
      </xdr:txBody>
    </xdr:sp>
    <xdr:clientData/>
  </xdr:twoCellAnchor>
  <xdr:twoCellAnchor>
    <xdr:from>
      <xdr:col>27</xdr:col>
      <xdr:colOff>27212</xdr:colOff>
      <xdr:row>49</xdr:row>
      <xdr:rowOff>163282</xdr:rowOff>
    </xdr:from>
    <xdr:to>
      <xdr:col>31</xdr:col>
      <xdr:colOff>117019</xdr:colOff>
      <xdr:row>54</xdr:row>
      <xdr:rowOff>163282</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7143637" y="10716982"/>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150/300</a:t>
          </a:r>
        </a:p>
      </xdr:txBody>
    </xdr:sp>
    <xdr:clientData/>
  </xdr:twoCellAnchor>
  <xdr:twoCellAnchor>
    <xdr:from>
      <xdr:col>19</xdr:col>
      <xdr:colOff>571501</xdr:colOff>
      <xdr:row>47</xdr:row>
      <xdr:rowOff>155120</xdr:rowOff>
    </xdr:from>
    <xdr:to>
      <xdr:col>23</xdr:col>
      <xdr:colOff>108858</xdr:colOff>
      <xdr:row>52</xdr:row>
      <xdr:rowOff>155120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2411076" y="10327820"/>
          <a:ext cx="2147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P(A')=220/300</a:t>
          </a:r>
        </a:p>
      </xdr:txBody>
    </xdr:sp>
    <xdr:clientData/>
  </xdr:twoCellAnchor>
  <xdr:twoCellAnchor>
    <xdr:from>
      <xdr:col>18</xdr:col>
      <xdr:colOff>122464</xdr:colOff>
      <xdr:row>29</xdr:row>
      <xdr:rowOff>182335</xdr:rowOff>
    </xdr:from>
    <xdr:to>
      <xdr:col>26</xdr:col>
      <xdr:colOff>590549</xdr:colOff>
      <xdr:row>41</xdr:row>
      <xdr:rowOff>95250</xdr:rowOff>
    </xdr:to>
    <xdr:cxnSp macro="">
      <xdr:nvCxnSpPr>
        <xdr:cNvPr id="15" name="Straight Connector 14">
          <a:extLst>
            <a:ext uri="{FF2B5EF4-FFF2-40B4-BE49-F238E27FC236}">
              <a16:creationId xmlns:a16="http://schemas.microsoft.com/office/drawing/2014/main" id="{00000000-0008-0000-0300-00000F000000}"/>
            </a:ext>
          </a:extLst>
        </xdr:cNvPr>
        <xdr:cNvCxnSpPr>
          <a:stCxn id="8" idx="3"/>
          <a:endCxn id="10" idx="1"/>
        </xdr:cNvCxnSpPr>
      </xdr:nvCxnSpPr>
      <xdr:spPr>
        <a:xfrm flipV="1">
          <a:off x="11352439" y="6745060"/>
          <a:ext cx="5744935" cy="2379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680357</xdr:colOff>
      <xdr:row>35</xdr:row>
      <xdr:rowOff>40821</xdr:rowOff>
    </xdr:from>
    <xdr:to>
      <xdr:col>26</xdr:col>
      <xdr:colOff>606877</xdr:colOff>
      <xdr:row>37</xdr:row>
      <xdr:rowOff>62592</xdr:rowOff>
    </xdr:to>
    <xdr:cxnSp macro="">
      <xdr:nvCxnSpPr>
        <xdr:cNvPr id="16" name="Straight Connector 15">
          <a:extLst>
            <a:ext uri="{FF2B5EF4-FFF2-40B4-BE49-F238E27FC236}">
              <a16:creationId xmlns:a16="http://schemas.microsoft.com/office/drawing/2014/main" id="{00000000-0008-0000-0300-000010000000}"/>
            </a:ext>
          </a:extLst>
        </xdr:cNvPr>
        <xdr:cNvCxnSpPr>
          <a:endCxn id="11" idx="1"/>
        </xdr:cNvCxnSpPr>
      </xdr:nvCxnSpPr>
      <xdr:spPr>
        <a:xfrm>
          <a:off x="14348732" y="7746546"/>
          <a:ext cx="2764970" cy="4027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122464</xdr:colOff>
      <xdr:row>41</xdr:row>
      <xdr:rowOff>95250</xdr:rowOff>
    </xdr:from>
    <xdr:to>
      <xdr:col>27</xdr:col>
      <xdr:colOff>27212</xdr:colOff>
      <xdr:row>52</xdr:row>
      <xdr:rowOff>68032</xdr:rowOff>
    </xdr:to>
    <xdr:cxnSp macro="">
      <xdr:nvCxnSpPr>
        <xdr:cNvPr id="17" name="Straight Connector 16">
          <a:extLst>
            <a:ext uri="{FF2B5EF4-FFF2-40B4-BE49-F238E27FC236}">
              <a16:creationId xmlns:a16="http://schemas.microsoft.com/office/drawing/2014/main" id="{00000000-0008-0000-0300-000011000000}"/>
            </a:ext>
          </a:extLst>
        </xdr:cNvPr>
        <xdr:cNvCxnSpPr>
          <a:stCxn id="8" idx="3"/>
          <a:endCxn id="13" idx="1"/>
        </xdr:cNvCxnSpPr>
      </xdr:nvCxnSpPr>
      <xdr:spPr>
        <a:xfrm>
          <a:off x="11352439" y="9124950"/>
          <a:ext cx="5791198" cy="20682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149679</xdr:colOff>
      <xdr:row>44</xdr:row>
      <xdr:rowOff>119741</xdr:rowOff>
    </xdr:from>
    <xdr:to>
      <xdr:col>27</xdr:col>
      <xdr:colOff>38098</xdr:colOff>
      <xdr:row>47</xdr:row>
      <xdr:rowOff>122464</xdr:rowOff>
    </xdr:to>
    <xdr:cxnSp macro="">
      <xdr:nvCxnSpPr>
        <xdr:cNvPr id="18" name="Straight Connector 17">
          <a:extLst>
            <a:ext uri="{FF2B5EF4-FFF2-40B4-BE49-F238E27FC236}">
              <a16:creationId xmlns:a16="http://schemas.microsoft.com/office/drawing/2014/main" id="{00000000-0008-0000-0300-000012000000}"/>
            </a:ext>
          </a:extLst>
        </xdr:cNvPr>
        <xdr:cNvCxnSpPr>
          <a:endCxn id="12" idx="1"/>
        </xdr:cNvCxnSpPr>
      </xdr:nvCxnSpPr>
      <xdr:spPr>
        <a:xfrm flipV="1">
          <a:off x="14599104" y="9720941"/>
          <a:ext cx="2555419" cy="574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394609</xdr:colOff>
      <xdr:row>36</xdr:row>
      <xdr:rowOff>149678</xdr:rowOff>
    </xdr:from>
    <xdr:ext cx="2775856" cy="374141"/>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1624584" y="8045903"/>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Plasma-Screen TV</a:t>
          </a:r>
        </a:p>
      </xdr:txBody>
    </xdr:sp>
    <xdr:clientData/>
  </xdr:oneCellAnchor>
  <xdr:oneCellAnchor>
    <xdr:from>
      <xdr:col>18</xdr:col>
      <xdr:colOff>315688</xdr:colOff>
      <xdr:row>43</xdr:row>
      <xdr:rowOff>97971</xdr:rowOff>
    </xdr:from>
    <xdr:ext cx="2775856" cy="655949"/>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1545663" y="9508671"/>
          <a:ext cx="2775856"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a:t>
          </a:r>
          <a:r>
            <a:rPr lang="en-US" sz="1800" baseline="0"/>
            <a:t> </a:t>
          </a:r>
          <a:r>
            <a:rPr lang="en-US" sz="1800"/>
            <a:t>Purchase Plasma-Screen TV</a:t>
          </a:r>
        </a:p>
      </xdr:txBody>
    </xdr:sp>
    <xdr:clientData/>
  </xdr:oneCellAnchor>
  <xdr:oneCellAnchor>
    <xdr:from>
      <xdr:col>23</xdr:col>
      <xdr:colOff>492579</xdr:colOff>
      <xdr:row>31</xdr:row>
      <xdr:rowOff>43541</xdr:rowOff>
    </xdr:from>
    <xdr:ext cx="2775856" cy="374141"/>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14942004" y="6987266"/>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372836</xdr:colOff>
      <xdr:row>35</xdr:row>
      <xdr:rowOff>73477</xdr:rowOff>
    </xdr:from>
    <xdr:ext cx="2775856" cy="374141"/>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4822261" y="7779202"/>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oneCellAnchor>
    <xdr:from>
      <xdr:col>23</xdr:col>
      <xdr:colOff>685800</xdr:colOff>
      <xdr:row>45</xdr:row>
      <xdr:rowOff>19048</xdr:rowOff>
    </xdr:from>
    <xdr:ext cx="2775856" cy="374141"/>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5135225" y="9810748"/>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389165</xdr:colOff>
      <xdr:row>49</xdr:row>
      <xdr:rowOff>35377</xdr:rowOff>
    </xdr:from>
    <xdr:ext cx="2775856" cy="374141"/>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14838590" y="10589077"/>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twoCellAnchor>
    <xdr:from>
      <xdr:col>35</xdr:col>
      <xdr:colOff>54429</xdr:colOff>
      <xdr:row>27</xdr:row>
      <xdr:rowOff>190501</xdr:rowOff>
    </xdr:from>
    <xdr:to>
      <xdr:col>35</xdr:col>
      <xdr:colOff>435429</xdr:colOff>
      <xdr:row>54</xdr:row>
      <xdr:rowOff>81644</xdr:rowOff>
    </xdr:to>
    <xdr:sp macro="" textlink="">
      <xdr:nvSpPr>
        <xdr:cNvPr id="25" name="Right Brace 24">
          <a:extLst>
            <a:ext uri="{FF2B5EF4-FFF2-40B4-BE49-F238E27FC236}">
              <a16:creationId xmlns:a16="http://schemas.microsoft.com/office/drawing/2014/main" id="{00000000-0008-0000-0300-000019000000}"/>
            </a:ext>
          </a:extLst>
        </xdr:cNvPr>
        <xdr:cNvSpPr/>
      </xdr:nvSpPr>
      <xdr:spPr>
        <a:xfrm>
          <a:off x="22047654" y="6191251"/>
          <a:ext cx="381000" cy="53965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204107</xdr:colOff>
      <xdr:row>24</xdr:row>
      <xdr:rowOff>258535</xdr:rowOff>
    </xdr:from>
    <xdr:to>
      <xdr:col>27</xdr:col>
      <xdr:colOff>503465</xdr:colOff>
      <xdr:row>24</xdr:row>
      <xdr:rowOff>312964</xdr:rowOff>
    </xdr:to>
    <xdr:cxnSp macro="">
      <xdr:nvCxnSpPr>
        <xdr:cNvPr id="26" name="Straight Connector 25">
          <a:extLst>
            <a:ext uri="{FF2B5EF4-FFF2-40B4-BE49-F238E27FC236}">
              <a16:creationId xmlns:a16="http://schemas.microsoft.com/office/drawing/2014/main" id="{00000000-0008-0000-0300-00001A000000}"/>
            </a:ext>
          </a:extLst>
        </xdr:cNvPr>
        <xdr:cNvCxnSpPr/>
      </xdr:nvCxnSpPr>
      <xdr:spPr>
        <a:xfrm flipV="1">
          <a:off x="8995682" y="5459185"/>
          <a:ext cx="8624208" cy="54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136071</xdr:colOff>
      <xdr:row>27</xdr:row>
      <xdr:rowOff>204107</xdr:rowOff>
    </xdr:from>
    <xdr:to>
      <xdr:col>19</xdr:col>
      <xdr:colOff>421821</xdr:colOff>
      <xdr:row>54</xdr:row>
      <xdr:rowOff>299357</xdr:rowOff>
    </xdr:to>
    <xdr:sp macro="" textlink="">
      <xdr:nvSpPr>
        <xdr:cNvPr id="27" name="Right Brace 26">
          <a:extLst>
            <a:ext uri="{FF2B5EF4-FFF2-40B4-BE49-F238E27FC236}">
              <a16:creationId xmlns:a16="http://schemas.microsoft.com/office/drawing/2014/main" id="{00000000-0008-0000-0300-00001B000000}"/>
            </a:ext>
          </a:extLst>
        </xdr:cNvPr>
        <xdr:cNvSpPr/>
      </xdr:nvSpPr>
      <xdr:spPr>
        <a:xfrm rot="10800000">
          <a:off x="11975646" y="6204857"/>
          <a:ext cx="285750" cy="5600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97972</xdr:colOff>
      <xdr:row>55</xdr:row>
      <xdr:rowOff>315685</xdr:rowOff>
    </xdr:from>
    <xdr:to>
      <xdr:col>28</xdr:col>
      <xdr:colOff>397329</xdr:colOff>
      <xdr:row>56</xdr:row>
      <xdr:rowOff>2722</xdr:rowOff>
    </xdr:to>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flipV="1">
          <a:off x="9499147" y="12193360"/>
          <a:ext cx="8624207" cy="5851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0</xdr:colOff>
      <xdr:row>5</xdr:row>
      <xdr:rowOff>0</xdr:rowOff>
    </xdr:from>
    <xdr:to>
      <xdr:col>27</xdr:col>
      <xdr:colOff>503465</xdr:colOff>
      <xdr:row>7</xdr:row>
      <xdr:rowOff>174170</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3058775" y="952500"/>
          <a:ext cx="456111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Conditional Probability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51</xdr:row>
      <xdr:rowOff>176893</xdr:rowOff>
    </xdr:to>
    <xdr:cxnSp macro="">
      <xdr:nvCxnSpPr>
        <xdr:cNvPr id="3" name="Straight Connector 2">
          <a:extLst>
            <a:ext uri="{FF2B5EF4-FFF2-40B4-BE49-F238E27FC236}">
              <a16:creationId xmlns:a16="http://schemas.microsoft.com/office/drawing/2014/main" id="{00000000-0008-0000-0400-000003000000}"/>
            </a:ext>
          </a:extLst>
        </xdr:cNvPr>
        <xdr:cNvCxnSpPr/>
      </xdr:nvCxnSpPr>
      <xdr:spPr>
        <a:xfrm>
          <a:off x="8549367" y="244928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4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4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0</xdr:colOff>
      <xdr:row>11</xdr:row>
      <xdr:rowOff>1</xdr:rowOff>
    </xdr:from>
    <xdr:to>
      <xdr:col>12</xdr:col>
      <xdr:colOff>435429</xdr:colOff>
      <xdr:row>20</xdr:row>
      <xdr:rowOff>272143</xdr:rowOff>
    </xdr:to>
    <xdr:sp macro="" textlink="">
      <xdr:nvSpPr>
        <xdr:cNvPr id="6" name="TextBox 5">
          <a:extLst>
            <a:ext uri="{FF2B5EF4-FFF2-40B4-BE49-F238E27FC236}">
              <a16:creationId xmlns:a16="http://schemas.microsoft.com/office/drawing/2014/main" id="{00000000-0008-0000-0400-000006000000}"/>
            </a:ext>
          </a:extLst>
        </xdr:cNvPr>
        <xdr:cNvSpPr txBox="1"/>
      </xdr:nvSpPr>
      <xdr:spPr>
        <a:xfrm>
          <a:off x="609600" y="2095501"/>
          <a:ext cx="7398204" cy="19675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 of a tagged order form is </a:t>
          </a:r>
          <a:r>
            <a:rPr lang="en-US" sz="2000" b="1">
              <a:solidFill>
                <a:srgbClr val="FF0000"/>
              </a:solidFill>
              <a:latin typeface="Lucida Bright" panose="02040602050505020304" pitchFamily="18" charset="0"/>
              <a:ea typeface="+mn-ea"/>
              <a:cs typeface="+mn-cs"/>
            </a:rPr>
            <a:t>0.1</a:t>
          </a:r>
          <a:r>
            <a:rPr lang="en-US" sz="2000">
              <a:solidFill>
                <a:schemeClr val="dk1"/>
              </a:solidFill>
              <a:latin typeface="Lucida Bright" panose="02040602050505020304" pitchFamily="18" charset="0"/>
              <a:ea typeface="+mn-ea"/>
              <a:cs typeface="+mn-cs"/>
            </a:rPr>
            <a:t>, what is the probability that there</a:t>
          </a:r>
          <a:r>
            <a:rPr lang="en-US" sz="2000" baseline="0">
              <a:solidFill>
                <a:schemeClr val="dk1"/>
              </a:solidFill>
              <a:latin typeface="Lucida Bright" panose="02040602050505020304" pitchFamily="18" charset="0"/>
              <a:ea typeface="+mn-ea"/>
              <a:cs typeface="+mn-cs"/>
            </a:rPr>
            <a:t> are </a:t>
          </a:r>
          <a:r>
            <a:rPr lang="en-US" sz="2000" baseline="0">
              <a:solidFill>
                <a:srgbClr val="C00000"/>
              </a:solidFill>
              <a:latin typeface="Lucida Bright" panose="02040602050505020304" pitchFamily="18" charset="0"/>
              <a:ea typeface="+mn-ea"/>
              <a:cs typeface="+mn-cs"/>
            </a:rPr>
            <a:t>fewer than </a:t>
          </a:r>
          <a:r>
            <a:rPr lang="en-US" sz="2000" b="1" baseline="0">
              <a:solidFill>
                <a:srgbClr val="C00000"/>
              </a:solidFill>
              <a:latin typeface="Lucida Bright" panose="02040602050505020304" pitchFamily="18" charset="0"/>
              <a:ea typeface="+mn-ea"/>
              <a:cs typeface="+mn-cs"/>
            </a:rPr>
            <a:t>three</a:t>
          </a:r>
          <a:r>
            <a:rPr lang="en-US" sz="2000" baseline="0">
              <a:solidFill>
                <a:srgbClr val="C00000"/>
              </a:solidFill>
              <a:latin typeface="Lucida Bright" panose="02040602050505020304" pitchFamily="18" charset="0"/>
              <a:ea typeface="+mn-ea"/>
              <a:cs typeface="+mn-cs"/>
            </a:rPr>
            <a:t> </a:t>
          </a:r>
          <a:r>
            <a:rPr lang="en-US" sz="2000" baseline="0">
              <a:solidFill>
                <a:schemeClr val="dk1"/>
              </a:solidFill>
              <a:latin typeface="Lucida Bright" panose="02040602050505020304" pitchFamily="18" charset="0"/>
              <a:ea typeface="+mn-ea"/>
              <a:cs typeface="+mn-cs"/>
            </a:rPr>
            <a:t>tagged forms in the sample of </a:t>
          </a:r>
          <a:r>
            <a:rPr lang="en-US" sz="2000" b="1" baseline="0">
              <a:solidFill>
                <a:srgbClr val="C0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272143</xdr:colOff>
      <xdr:row>12</xdr:row>
      <xdr:rowOff>149680</xdr:rowOff>
    </xdr:from>
    <xdr:to>
      <xdr:col>22</xdr:col>
      <xdr:colOff>555625</xdr:colOff>
      <xdr:row>17</xdr:row>
      <xdr:rowOff>136072</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a:xfrm>
          <a:off x="8987518" y="2435680"/>
          <a:ext cx="5109482" cy="9071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P (X &lt; 3) = P(X = 0) + P(X = 1) + P(X = 2)</a:t>
          </a:r>
        </a:p>
      </xdr:txBody>
    </xdr:sp>
    <xdr:clientData/>
  </xdr:twoCellAnchor>
  <xdr:twoCellAnchor>
    <xdr:from>
      <xdr:col>19</xdr:col>
      <xdr:colOff>326571</xdr:colOff>
      <xdr:row>7</xdr:row>
      <xdr:rowOff>54428</xdr:rowOff>
    </xdr:from>
    <xdr:to>
      <xdr:col>24</xdr:col>
      <xdr:colOff>40821</xdr:colOff>
      <xdr:row>10</xdr:row>
      <xdr:rowOff>38098</xdr:rowOff>
    </xdr:to>
    <xdr:sp macro="" textlink="">
      <xdr:nvSpPr>
        <xdr:cNvPr id="8" name="TextBox 7">
          <a:extLst>
            <a:ext uri="{FF2B5EF4-FFF2-40B4-BE49-F238E27FC236}">
              <a16:creationId xmlns:a16="http://schemas.microsoft.com/office/drawing/2014/main" id="{00000000-0008-0000-0400-000008000000}"/>
            </a:ext>
          </a:extLst>
        </xdr:cNvPr>
        <xdr:cNvSpPr txBox="1"/>
      </xdr:nvSpPr>
      <xdr:spPr>
        <a:xfrm>
          <a:off x="12219214" y="1387928"/>
          <a:ext cx="3048000"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Binomial Distribution</a:t>
          </a:r>
        </a:p>
      </xdr:txBody>
    </xdr:sp>
    <xdr:clientData/>
  </xdr:twoCellAnchor>
  <xdr:twoCellAnchor>
    <xdr:from>
      <xdr:col>14</xdr:col>
      <xdr:colOff>315686</xdr:colOff>
      <xdr:row>19</xdr:row>
      <xdr:rowOff>97973</xdr:rowOff>
    </xdr:from>
    <xdr:to>
      <xdr:col>16</xdr:col>
      <xdr:colOff>340178</xdr:colOff>
      <xdr:row>22</xdr:row>
      <xdr:rowOff>57151</xdr:rowOff>
    </xdr:to>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9107261" y="3698423"/>
          <a:ext cx="1243692" cy="90215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 0) </a:t>
          </a:r>
        </a:p>
      </xdr:txBody>
    </xdr:sp>
    <xdr:clientData/>
  </xdr:twoCellAnchor>
  <xdr:twoCellAnchor>
    <xdr:from>
      <xdr:col>14</xdr:col>
      <xdr:colOff>345621</xdr:colOff>
      <xdr:row>22</xdr:row>
      <xdr:rowOff>250374</xdr:rowOff>
    </xdr:from>
    <xdr:to>
      <xdr:col>16</xdr:col>
      <xdr:colOff>312963</xdr:colOff>
      <xdr:row>25</xdr:row>
      <xdr:rowOff>87088</xdr:rowOff>
    </xdr:to>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9137196" y="4793799"/>
          <a:ext cx="1186542" cy="91303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 1) </a:t>
          </a:r>
        </a:p>
      </xdr:txBody>
    </xdr:sp>
    <xdr:clientData/>
  </xdr:twoCellAnchor>
  <xdr:twoCellAnchor>
    <xdr:from>
      <xdr:col>14</xdr:col>
      <xdr:colOff>402772</xdr:colOff>
      <xdr:row>27</xdr:row>
      <xdr:rowOff>8167</xdr:rowOff>
    </xdr:from>
    <xdr:to>
      <xdr:col>16</xdr:col>
      <xdr:colOff>326571</xdr:colOff>
      <xdr:row>31</xdr:row>
      <xdr:rowOff>157845</xdr:rowOff>
    </xdr:to>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9194347" y="6008917"/>
          <a:ext cx="1142999" cy="9116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 2)</a:t>
          </a:r>
        </a:p>
      </xdr:txBody>
    </xdr:sp>
    <xdr:clientData/>
  </xdr:twoCellAnchor>
  <xdr:twoCellAnchor>
    <xdr:from>
      <xdr:col>14</xdr:col>
      <xdr:colOff>419100</xdr:colOff>
      <xdr:row>35</xdr:row>
      <xdr:rowOff>160567</xdr:rowOff>
    </xdr:from>
    <xdr:to>
      <xdr:col>16</xdr:col>
      <xdr:colOff>342899</xdr:colOff>
      <xdr:row>41</xdr:row>
      <xdr:rowOff>54429</xdr:rowOff>
    </xdr:to>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9210675" y="7685317"/>
          <a:ext cx="1142999" cy="10368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P(X &lt; 3)</a:t>
          </a:r>
        </a:p>
      </xdr:txBody>
    </xdr:sp>
    <xdr:clientData/>
  </xdr:twoCellAnchor>
  <xdr:twoCellAnchor>
    <xdr:from>
      <xdr:col>16</xdr:col>
      <xdr:colOff>435427</xdr:colOff>
      <xdr:row>32</xdr:row>
      <xdr:rowOff>136072</xdr:rowOff>
    </xdr:from>
    <xdr:to>
      <xdr:col>19</xdr:col>
      <xdr:colOff>163284</xdr:colOff>
      <xdr:row>34</xdr:row>
      <xdr:rowOff>163286</xdr:rowOff>
    </xdr:to>
    <xdr:sp macro="" textlink="">
      <xdr:nvSpPr>
        <xdr:cNvPr id="13" name="Right Brace 12">
          <a:extLst>
            <a:ext uri="{FF2B5EF4-FFF2-40B4-BE49-F238E27FC236}">
              <a16:creationId xmlns:a16="http://schemas.microsoft.com/office/drawing/2014/main" id="{00000000-0008-0000-0400-00000D000000}"/>
            </a:ext>
          </a:extLst>
        </xdr:cNvPr>
        <xdr:cNvSpPr/>
      </xdr:nvSpPr>
      <xdr:spPr>
        <a:xfrm rot="5400000">
          <a:off x="11020424" y="6515100"/>
          <a:ext cx="408214" cy="155665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19</xdr:col>
      <xdr:colOff>288471</xdr:colOff>
      <xdr:row>31</xdr:row>
      <xdr:rowOff>179615</xdr:rowOff>
    </xdr:from>
    <xdr:to>
      <xdr:col>21</xdr:col>
      <xdr:colOff>68036</xdr:colOff>
      <xdr:row>34</xdr:row>
      <xdr:rowOff>163285</xdr:rowOff>
    </xdr:to>
    <xdr:sp macro="" textlink="">
      <xdr:nvSpPr>
        <xdr:cNvPr id="14" name="TextBox 13">
          <a:extLst>
            <a:ext uri="{FF2B5EF4-FFF2-40B4-BE49-F238E27FC236}">
              <a16:creationId xmlns:a16="http://schemas.microsoft.com/office/drawing/2014/main" id="{00000000-0008-0000-0400-00000E000000}"/>
            </a:ext>
          </a:extLst>
        </xdr:cNvPr>
        <xdr:cNvSpPr txBox="1"/>
      </xdr:nvSpPr>
      <xdr:spPr>
        <a:xfrm>
          <a:off x="12128046" y="6942365"/>
          <a:ext cx="99876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1" baseline="0">
              <a:solidFill>
                <a:schemeClr val="tx2">
                  <a:lumMod val="50000"/>
                </a:schemeClr>
              </a:solidFill>
              <a:latin typeface="Lucida Bright" panose="02040602050505020304" pitchFamily="18" charset="0"/>
              <a:ea typeface="+mn-ea"/>
              <a:cs typeface="+mn-cs"/>
            </a:rPr>
            <a:t>Add</a:t>
          </a:r>
        </a:p>
      </xdr:txBody>
    </xdr:sp>
    <xdr:clientData/>
  </xdr:twoCellAnchor>
  <xdr:twoCellAnchor>
    <xdr:from>
      <xdr:col>19</xdr:col>
      <xdr:colOff>442233</xdr:colOff>
      <xdr:row>20</xdr:row>
      <xdr:rowOff>6803</xdr:rowOff>
    </xdr:from>
    <xdr:to>
      <xdr:col>20</xdr:col>
      <xdr:colOff>238126</xdr:colOff>
      <xdr:row>31</xdr:row>
      <xdr:rowOff>0</xdr:rowOff>
    </xdr:to>
    <xdr:sp macro="" textlink="">
      <xdr:nvSpPr>
        <xdr:cNvPr id="15" name="Right Brace 14">
          <a:extLst>
            <a:ext uri="{FF2B5EF4-FFF2-40B4-BE49-F238E27FC236}">
              <a16:creationId xmlns:a16="http://schemas.microsoft.com/office/drawing/2014/main" id="{00000000-0008-0000-0400-00000F000000}"/>
            </a:ext>
          </a:extLst>
        </xdr:cNvPr>
        <xdr:cNvSpPr/>
      </xdr:nvSpPr>
      <xdr:spPr>
        <a:xfrm>
          <a:off x="12281808" y="3797753"/>
          <a:ext cx="405493" cy="2964997"/>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20</xdr:col>
      <xdr:colOff>530678</xdr:colOff>
      <xdr:row>23</xdr:row>
      <xdr:rowOff>149678</xdr:rowOff>
    </xdr:from>
    <xdr:to>
      <xdr:col>26</xdr:col>
      <xdr:colOff>40820</xdr:colOff>
      <xdr:row>24</xdr:row>
      <xdr:rowOff>364669</xdr:rowOff>
    </xdr:to>
    <xdr:sp macro="" textlink="">
      <xdr:nvSpPr>
        <xdr:cNvPr id="16" name="TextBox 15">
          <a:extLst>
            <a:ext uri="{FF2B5EF4-FFF2-40B4-BE49-F238E27FC236}">
              <a16:creationId xmlns:a16="http://schemas.microsoft.com/office/drawing/2014/main" id="{00000000-0008-0000-0400-000010000000}"/>
            </a:ext>
          </a:extLst>
        </xdr:cNvPr>
        <xdr:cNvSpPr txBox="1"/>
      </xdr:nvSpPr>
      <xdr:spPr>
        <a:xfrm>
          <a:off x="12979853" y="5007428"/>
          <a:ext cx="3567792" cy="55789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BINOM.DIST (x,4,0.1,0)</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51</xdr:row>
      <xdr:rowOff>176893</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8549367" y="2449285"/>
          <a:ext cx="0" cy="8109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5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 </a:t>
          </a:r>
        </a:p>
      </xdr:txBody>
    </xdr:sp>
    <xdr:clientData/>
  </xdr:twoCellAnchor>
  <xdr:twoCellAnchor>
    <xdr:from>
      <xdr:col>1</xdr:col>
      <xdr:colOff>0</xdr:colOff>
      <xdr:row>11</xdr:row>
      <xdr:rowOff>1</xdr:rowOff>
    </xdr:from>
    <xdr:to>
      <xdr:col>12</xdr:col>
      <xdr:colOff>435429</xdr:colOff>
      <xdr:row>20</xdr:row>
      <xdr:rowOff>272143</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612321" y="2095501"/>
          <a:ext cx="7429501" cy="19594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 of a tagged order form is 0.1, what is the probability that there</a:t>
          </a:r>
          <a:r>
            <a:rPr lang="en-US" sz="2000" baseline="0">
              <a:solidFill>
                <a:schemeClr val="dk1"/>
              </a:solidFill>
              <a:latin typeface="Lucida Bright" panose="02040602050505020304" pitchFamily="18" charset="0"/>
              <a:ea typeface="+mn-ea"/>
              <a:cs typeface="+mn-cs"/>
            </a:rPr>
            <a:t> are fewer than three tagged forms in the sample of four?</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20</xdr:col>
      <xdr:colOff>190501</xdr:colOff>
      <xdr:row>3</xdr:row>
      <xdr:rowOff>0</xdr:rowOff>
    </xdr:from>
    <xdr:to>
      <xdr:col>23</xdr:col>
      <xdr:colOff>59532</xdr:colOff>
      <xdr:row>7</xdr:row>
      <xdr:rowOff>152400</xdr:rowOff>
    </xdr:to>
    <xdr:sp macro="" textlink="">
      <xdr:nvSpPr>
        <xdr:cNvPr id="21" name="Rectangle 20">
          <a:hlinkClick xmlns:r="http://schemas.openxmlformats.org/officeDocument/2006/relationships" r:id="rId2"/>
          <a:extLst>
            <a:ext uri="{FF2B5EF4-FFF2-40B4-BE49-F238E27FC236}">
              <a16:creationId xmlns:a16="http://schemas.microsoft.com/office/drawing/2014/main" id="{00000000-0008-0000-0500-000015000000}"/>
            </a:ext>
          </a:extLst>
        </xdr:cNvPr>
        <xdr:cNvSpPr/>
      </xdr:nvSpPr>
      <xdr:spPr>
        <a:xfrm>
          <a:off x="12695465" y="571500"/>
          <a:ext cx="1869281"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132442</xdr:colOff>
      <xdr:row>2</xdr:row>
      <xdr:rowOff>22678</xdr:rowOff>
    </xdr:from>
    <xdr:to>
      <xdr:col>3</xdr:col>
      <xdr:colOff>227692</xdr:colOff>
      <xdr:row>7</xdr:row>
      <xdr:rowOff>139699</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754742" y="378278"/>
          <a:ext cx="1339850" cy="1006021"/>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600-000003000000}"/>
            </a:ext>
          </a:extLst>
        </xdr:cNvPr>
        <xdr:cNvCxnSpPr/>
      </xdr:nvCxnSpPr>
      <xdr:spPr>
        <a:xfrm>
          <a:off x="8549367" y="2449285"/>
          <a:ext cx="0" cy="79669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6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6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 </a:t>
          </a:r>
        </a:p>
      </xdr:txBody>
    </xdr:sp>
    <xdr:clientData/>
  </xdr:twoCellAnchor>
  <xdr:twoCellAnchor>
    <xdr:from>
      <xdr:col>1</xdr:col>
      <xdr:colOff>0</xdr:colOff>
      <xdr:row>11</xdr:row>
      <xdr:rowOff>0</xdr:rowOff>
    </xdr:from>
    <xdr:to>
      <xdr:col>12</xdr:col>
      <xdr:colOff>435429</xdr:colOff>
      <xdr:row>19</xdr:row>
      <xdr:rowOff>176893</xdr:rowOff>
    </xdr:to>
    <xdr:sp macro="" textlink="">
      <xdr:nvSpPr>
        <xdr:cNvPr id="6" name="TextBox 5">
          <a:extLst>
            <a:ext uri="{FF2B5EF4-FFF2-40B4-BE49-F238E27FC236}">
              <a16:creationId xmlns:a16="http://schemas.microsoft.com/office/drawing/2014/main" id="{00000000-0008-0000-0600-000006000000}"/>
            </a:ext>
          </a:extLst>
        </xdr:cNvPr>
        <xdr:cNvSpPr txBox="1"/>
      </xdr:nvSpPr>
      <xdr:spPr>
        <a:xfrm>
          <a:off x="609600" y="2095500"/>
          <a:ext cx="7398204" cy="16818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a:t>
          </a:r>
          <a:r>
            <a:rPr lang="en-US" sz="2000" baseline="0">
              <a:solidFill>
                <a:schemeClr val="dk1"/>
              </a:solidFill>
              <a:latin typeface="Lucida Bright" panose="02040602050505020304" pitchFamily="18" charset="0"/>
              <a:ea typeface="+mn-ea"/>
              <a:cs typeface="+mn-cs"/>
            </a:rPr>
            <a:t> of a tagged order form is 0.1, what is the probability that there are </a:t>
          </a:r>
          <a:r>
            <a:rPr lang="en-US" sz="2000" b="1" baseline="0">
              <a:solidFill>
                <a:srgbClr val="C00000"/>
              </a:solidFill>
              <a:latin typeface="Lucida Bright" panose="02040602050505020304" pitchFamily="18" charset="0"/>
              <a:ea typeface="+mn-ea"/>
              <a:cs typeface="+mn-cs"/>
            </a:rPr>
            <a:t>three or more </a:t>
          </a:r>
          <a:r>
            <a:rPr lang="en-US" sz="2000" baseline="0">
              <a:solidFill>
                <a:schemeClr val="dk1"/>
              </a:solidFill>
              <a:latin typeface="Lucida Bright" panose="02040602050505020304" pitchFamily="18" charset="0"/>
              <a:ea typeface="+mn-ea"/>
              <a:cs typeface="+mn-cs"/>
            </a:rPr>
            <a:t>tagged order forms in the sample of</a:t>
          </a:r>
          <a:r>
            <a:rPr lang="en-US" sz="2000" b="1" baseline="0">
              <a:solidFill>
                <a:schemeClr val="dk1"/>
              </a:solidFill>
              <a:latin typeface="Lucida Bright" panose="02040602050505020304" pitchFamily="18" charset="0"/>
              <a:ea typeface="+mn-ea"/>
              <a:cs typeface="+mn-cs"/>
            </a:rPr>
            <a:t> </a:t>
          </a:r>
          <a:r>
            <a:rPr lang="en-US" sz="2000" b="1" baseline="0">
              <a:solidFill>
                <a:srgbClr val="C0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13</xdr:col>
      <xdr:colOff>517071</xdr:colOff>
      <xdr:row>11</xdr:row>
      <xdr:rowOff>83913</xdr:rowOff>
    </xdr:from>
    <xdr:to>
      <xdr:col>22</xdr:col>
      <xdr:colOff>349250</xdr:colOff>
      <xdr:row>24</xdr:row>
      <xdr:rowOff>127000</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8629196" y="2179413"/>
              <a:ext cx="5261429" cy="299583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P(X</a:t>
              </a:r>
              <a:r>
                <a:rPr lang="en-US" sz="2000" baseline="0">
                  <a:solidFill>
                    <a:schemeClr val="dk1"/>
                  </a:solidFill>
                  <a:latin typeface="Lucida Bright" panose="02040602050505020304" pitchFamily="18" charset="0"/>
                  <a:ea typeface="+mn-ea"/>
                  <a:cs typeface="+mn-cs"/>
                </a:rPr>
                <a:t> </a:t>
              </a:r>
              <a14:m>
                <m:oMath xmlns:m="http://schemas.openxmlformats.org/officeDocument/2006/math">
                  <m:r>
                    <a:rPr lang="en-US" sz="2000" i="1">
                      <a:solidFill>
                        <a:schemeClr val="dk1"/>
                      </a:solidFill>
                      <a:latin typeface="Cambria Math" panose="02040503050406030204" pitchFamily="18" charset="0"/>
                      <a:ea typeface="Cambria Math" panose="02040503050406030204" pitchFamily="18" charset="0"/>
                      <a:cs typeface="+mn-cs"/>
                    </a:rPr>
                    <m:t>≥</m:t>
                  </m:r>
                </m:oMath>
              </a14:m>
              <a:r>
                <a:rPr lang="en-US" sz="2000">
                  <a:solidFill>
                    <a:schemeClr val="dk1"/>
                  </a:solidFill>
                  <a:latin typeface="Lucida Bright" panose="02040602050505020304" pitchFamily="18" charset="0"/>
                  <a:ea typeface="+mn-ea"/>
                  <a:cs typeface="+mn-cs"/>
                </a:rPr>
                <a:t> 3) = P(X=3) + P(X =4)</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3) = 0.0036 (from the problem 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4 ) = 0.0001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a:t>
              </a:r>
              <a:r>
                <a:rPr lang="en-US" sz="2000" baseline="0">
                  <a:solidFill>
                    <a:schemeClr val="dk1"/>
                  </a:solidFill>
                  <a:latin typeface="Lucida Bright" panose="02040602050505020304" pitchFamily="18" charset="0"/>
                  <a:ea typeface="+mn-ea"/>
                  <a:cs typeface="+mn-cs"/>
                </a:rPr>
                <a:t> (X </a:t>
              </a:r>
              <a14:m>
                <m:oMath xmlns:m="http://schemas.openxmlformats.org/officeDocument/2006/math">
                  <m:r>
                    <a:rPr lang="en-US" sz="2400" i="1" baseline="0">
                      <a:solidFill>
                        <a:schemeClr val="dk1"/>
                      </a:solidFill>
                      <a:latin typeface="Cambria Math" panose="02040503050406030204" pitchFamily="18" charset="0"/>
                      <a:ea typeface="Cambria Math" panose="02040503050406030204" pitchFamily="18" charset="0"/>
                      <a:cs typeface="+mn-cs"/>
                    </a:rPr>
                    <m:t>≥</m:t>
                  </m:r>
                  <m:r>
                    <a:rPr lang="en-US" sz="2400" b="0" i="1" baseline="0">
                      <a:solidFill>
                        <a:schemeClr val="dk1"/>
                      </a:solidFill>
                      <a:latin typeface="Cambria Math" panose="02040503050406030204" pitchFamily="18" charset="0"/>
                      <a:ea typeface="Cambria Math" panose="02040503050406030204" pitchFamily="18" charset="0"/>
                      <a:cs typeface="+mn-cs"/>
                    </a:rPr>
                    <m:t>3)=0.0036+0.0001=  </m:t>
                  </m:r>
                </m:oMath>
              </a14:m>
              <a:r>
                <a:rPr lang="en-US" sz="2000">
                  <a:solidFill>
                    <a:schemeClr val="dk1"/>
                  </a:solidFill>
                  <a:latin typeface="Lucida Bright" panose="02040602050505020304" pitchFamily="18" charset="0"/>
                  <a:ea typeface="+mn-ea"/>
                  <a:cs typeface="+mn-cs"/>
                </a:rPr>
                <a:t>0.0037</a:t>
              </a:r>
            </a:p>
          </xdr:txBody>
        </xdr:sp>
      </mc:Choice>
      <mc:Fallback xmlns="">
        <xdr:sp macro="" textlink="">
          <xdr:nvSpPr>
            <xdr:cNvPr id="7" name="TextBox 6">
              <a:extLst>
                <a:ext uri="{FF2B5EF4-FFF2-40B4-BE49-F238E27FC236}">
                  <a16:creationId xmlns:a16="http://schemas.microsoft.com/office/drawing/2014/main" xmlns:a14="http://schemas.microsoft.com/office/drawing/2010/main" xmlns="" id="{00000000-0008-0000-0C00-000007000000}"/>
                </a:ext>
              </a:extLst>
            </xdr:cNvPr>
            <xdr:cNvSpPr txBox="1"/>
          </xdr:nvSpPr>
          <xdr:spPr>
            <a:xfrm>
              <a:off x="8629196" y="2179413"/>
              <a:ext cx="5261429" cy="299583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P(X</a:t>
              </a:r>
              <a:r>
                <a:rPr lang="en-US" sz="2000" baseline="0">
                  <a:solidFill>
                    <a:schemeClr val="dk1"/>
                  </a:solidFill>
                  <a:latin typeface="Lucida Bright" panose="02040602050505020304" pitchFamily="18" charset="0"/>
                  <a:ea typeface="+mn-ea"/>
                  <a:cs typeface="+mn-cs"/>
                </a:rPr>
                <a:t> </a:t>
              </a:r>
              <a:r>
                <a:rPr lang="en-US" sz="2000" i="0">
                  <a:solidFill>
                    <a:schemeClr val="dk1"/>
                  </a:solidFill>
                  <a:latin typeface="Cambria Math" panose="02040503050406030204" pitchFamily="18" charset="0"/>
                  <a:ea typeface="Cambria Math" panose="02040503050406030204" pitchFamily="18" charset="0"/>
                  <a:cs typeface="+mn-cs"/>
                </a:rPr>
                <a:t>≥</a:t>
              </a:r>
              <a:r>
                <a:rPr lang="en-US" sz="2000">
                  <a:solidFill>
                    <a:schemeClr val="dk1"/>
                  </a:solidFill>
                  <a:latin typeface="Lucida Bright" panose="02040602050505020304" pitchFamily="18" charset="0"/>
                  <a:ea typeface="+mn-ea"/>
                  <a:cs typeface="+mn-cs"/>
                </a:rPr>
                <a:t> 3) = P(X=3) + P(X =4)</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3) = 0.0036 (from the problem 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 (X = 4 ) = 0.0001</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a:t>
              </a:r>
              <a:r>
                <a:rPr lang="en-US" sz="2000" baseline="0">
                  <a:solidFill>
                    <a:schemeClr val="dk1"/>
                  </a:solidFill>
                  <a:latin typeface="Lucida Bright" panose="02040602050505020304" pitchFamily="18" charset="0"/>
                  <a:ea typeface="+mn-ea"/>
                  <a:cs typeface="+mn-cs"/>
                </a:rPr>
                <a:t> (X </a:t>
              </a:r>
              <a:r>
                <a:rPr lang="en-US" sz="2400" i="0" baseline="0">
                  <a:solidFill>
                    <a:schemeClr val="dk1"/>
                  </a:solidFill>
                  <a:latin typeface="Cambria Math" panose="02040503050406030204" pitchFamily="18" charset="0"/>
                  <a:ea typeface="Cambria Math" panose="02040503050406030204" pitchFamily="18" charset="0"/>
                  <a:cs typeface="+mn-cs"/>
                </a:rPr>
                <a:t>≥</a:t>
              </a:r>
              <a:r>
                <a:rPr lang="en-US" sz="2400" b="0" i="0" baseline="0">
                  <a:solidFill>
                    <a:schemeClr val="dk1"/>
                  </a:solidFill>
                  <a:latin typeface="Cambria Math" panose="02040503050406030204" pitchFamily="18" charset="0"/>
                  <a:ea typeface="Cambria Math" panose="02040503050406030204" pitchFamily="18" charset="0"/>
                  <a:cs typeface="+mn-cs"/>
                </a:rPr>
                <a:t>3)=0.0036+0.0001=  </a:t>
              </a:r>
              <a:r>
                <a:rPr lang="en-US" sz="2000">
                  <a:solidFill>
                    <a:schemeClr val="dk1"/>
                  </a:solidFill>
                  <a:latin typeface="Lucida Bright" panose="02040602050505020304" pitchFamily="18" charset="0"/>
                  <a:ea typeface="+mn-ea"/>
                  <a:cs typeface="+mn-cs"/>
                </a:rPr>
                <a:t>0.0037</a:t>
              </a:r>
            </a:p>
          </xdr:txBody>
        </xdr:sp>
      </mc:Fallback>
    </mc:AlternateContent>
    <xdr:clientData/>
  </xdr:twoCellAnchor>
  <xdr:twoCellAnchor>
    <xdr:from>
      <xdr:col>20</xdr:col>
      <xdr:colOff>95250</xdr:colOff>
      <xdr:row>4</xdr:row>
      <xdr:rowOff>0</xdr:rowOff>
    </xdr:from>
    <xdr:to>
      <xdr:col>25</xdr:col>
      <xdr:colOff>217713</xdr:colOff>
      <xdr:row>6</xdr:row>
      <xdr:rowOff>174170</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12544425" y="762000"/>
          <a:ext cx="3570513"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Binomial Distribution</a:t>
          </a:r>
        </a:p>
      </xdr:txBody>
    </xdr:sp>
    <xdr:clientData/>
  </xdr:twoCellAnchor>
  <xdr:twoCellAnchor>
    <xdr:from>
      <xdr:col>25</xdr:col>
      <xdr:colOff>229507</xdr:colOff>
      <xdr:row>17</xdr:row>
      <xdr:rowOff>31750</xdr:rowOff>
    </xdr:from>
    <xdr:to>
      <xdr:col>30</xdr:col>
      <xdr:colOff>301625</xdr:colOff>
      <xdr:row>20</xdr:row>
      <xdr:rowOff>5895</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6485507" y="3282950"/>
          <a:ext cx="3183618" cy="53294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BINOM.DIST (4,4,0.1,0)</a:t>
          </a:r>
        </a:p>
      </xdr:txBody>
    </xdr:sp>
    <xdr:clientData/>
  </xdr:twoCellAnchor>
  <xdr:twoCellAnchor>
    <xdr:from>
      <xdr:col>22</xdr:col>
      <xdr:colOff>596900</xdr:colOff>
      <xdr:row>21</xdr:row>
      <xdr:rowOff>76200</xdr:rowOff>
    </xdr:from>
    <xdr:to>
      <xdr:col>25</xdr:col>
      <xdr:colOff>165100</xdr:colOff>
      <xdr:row>21</xdr:row>
      <xdr:rowOff>76200</xdr:rowOff>
    </xdr:to>
    <xdr:cxnSp macro="">
      <xdr:nvCxnSpPr>
        <xdr:cNvPr id="11" name="Straight Connector 10">
          <a:extLst>
            <a:ext uri="{FF2B5EF4-FFF2-40B4-BE49-F238E27FC236}">
              <a16:creationId xmlns:a16="http://schemas.microsoft.com/office/drawing/2014/main" id="{2AFE51F7-A5BC-45EF-B310-3105DB3EFA93}"/>
            </a:ext>
          </a:extLst>
        </xdr:cNvPr>
        <xdr:cNvCxnSpPr/>
      </xdr:nvCxnSpPr>
      <xdr:spPr>
        <a:xfrm>
          <a:off x="14566900" y="4064000"/>
          <a:ext cx="1854200" cy="0"/>
        </a:xfrm>
        <a:prstGeom prst="line">
          <a:avLst/>
        </a:prstGeom>
      </xdr:spPr>
      <xdr:style>
        <a:lnRef idx="3">
          <a:schemeClr val="accent6"/>
        </a:lnRef>
        <a:fillRef idx="0">
          <a:schemeClr val="accent6"/>
        </a:fillRef>
        <a:effectRef idx="2">
          <a:schemeClr val="accent6"/>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7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700-000004000000}"/>
            </a:ext>
          </a:extLst>
        </xdr:cNvPr>
        <xdr:cNvSpPr/>
      </xdr:nvSpPr>
      <xdr:spPr>
        <a:xfrm>
          <a:off x="8929008"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7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 </a:t>
          </a:r>
        </a:p>
      </xdr:txBody>
    </xdr:sp>
    <xdr:clientData/>
  </xdr:twoCellAnchor>
  <xdr:twoCellAnchor>
    <xdr:from>
      <xdr:col>1</xdr:col>
      <xdr:colOff>0</xdr:colOff>
      <xdr:row>11</xdr:row>
      <xdr:rowOff>0</xdr:rowOff>
    </xdr:from>
    <xdr:to>
      <xdr:col>12</xdr:col>
      <xdr:colOff>435429</xdr:colOff>
      <xdr:row>19</xdr:row>
      <xdr:rowOff>176893</xdr:rowOff>
    </xdr:to>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612321" y="2095500"/>
          <a:ext cx="7429501" cy="167367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If the likelihood</a:t>
          </a:r>
          <a:r>
            <a:rPr lang="en-US" sz="2000" baseline="0">
              <a:solidFill>
                <a:schemeClr val="dk1"/>
              </a:solidFill>
              <a:latin typeface="Lucida Bright" panose="02040602050505020304" pitchFamily="18" charset="0"/>
              <a:ea typeface="+mn-ea"/>
              <a:cs typeface="+mn-cs"/>
            </a:rPr>
            <a:t> of a tagged order form is 0.1, what is the probability that there are three or more tagged order forms in the sample of four?</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20</xdr:col>
      <xdr:colOff>462642</xdr:colOff>
      <xdr:row>3</xdr:row>
      <xdr:rowOff>40821</xdr:rowOff>
    </xdr:from>
    <xdr:to>
      <xdr:col>23</xdr:col>
      <xdr:colOff>331673</xdr:colOff>
      <xdr:row>8</xdr:row>
      <xdr:rowOff>2721</xdr:rowOff>
    </xdr:to>
    <xdr:sp macro="" textlink="">
      <xdr:nvSpPr>
        <xdr:cNvPr id="11" name="Rectangle 10">
          <a:hlinkClick xmlns:r="http://schemas.openxmlformats.org/officeDocument/2006/relationships" r:id="rId2"/>
          <a:extLst>
            <a:ext uri="{FF2B5EF4-FFF2-40B4-BE49-F238E27FC236}">
              <a16:creationId xmlns:a16="http://schemas.microsoft.com/office/drawing/2014/main" id="{00000000-0008-0000-0700-00000B000000}"/>
            </a:ext>
          </a:extLst>
        </xdr:cNvPr>
        <xdr:cNvSpPr/>
      </xdr:nvSpPr>
      <xdr:spPr>
        <a:xfrm>
          <a:off x="12967606" y="612321"/>
          <a:ext cx="1869281"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8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800-000004000000}"/>
            </a:ext>
          </a:extLst>
        </xdr:cNvPr>
        <xdr:cNvSpPr/>
      </xdr:nvSpPr>
      <xdr:spPr>
        <a:xfrm>
          <a:off x="8929008"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8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14</xdr:col>
      <xdr:colOff>326571</xdr:colOff>
      <xdr:row>11</xdr:row>
      <xdr:rowOff>68037</xdr:rowOff>
    </xdr:from>
    <xdr:to>
      <xdr:col>25</xdr:col>
      <xdr:colOff>367393</xdr:colOff>
      <xdr:row>19</xdr:row>
      <xdr:rowOff>1</xdr:rowOff>
    </xdr:to>
    <mc:AlternateContent xmlns:mc="http://schemas.openxmlformats.org/markup-compatibility/2006" xmlns:a14="http://schemas.microsoft.com/office/drawing/2010/main">
      <mc:Choice Requires="a14">
        <xdr:sp macro="" textlink="">
          <xdr:nvSpPr>
            <xdr:cNvPr id="7" name="TextBox 6">
              <a:extLst>
                <a:ext uri="{FF2B5EF4-FFF2-40B4-BE49-F238E27FC236}">
                  <a16:creationId xmlns:a16="http://schemas.microsoft.com/office/drawing/2014/main" id="{00000000-0008-0000-0800-000007000000}"/>
                </a:ext>
              </a:extLst>
            </xdr:cNvPr>
            <xdr:cNvSpPr txBox="1"/>
          </xdr:nvSpPr>
          <xdr:spPr>
            <a:xfrm>
              <a:off x="8860971" y="2163537"/>
              <a:ext cx="71464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event of interest is the tagged order form.</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P(X=3</a:t>
              </a:r>
              <a:r>
                <a:rPr lang="en-US" sz="3200">
                  <a:solidFill>
                    <a:schemeClr val="dk1"/>
                  </a:solidFill>
                  <a:latin typeface="Lucida Bright" panose="02040602050505020304" pitchFamily="18" charset="0"/>
                  <a:ea typeface="+mn-ea"/>
                  <a:cs typeface="+mn-cs"/>
                </a:rPr>
                <a:t> I </a:t>
              </a:r>
              <a:r>
                <a:rPr lang="en-US" sz="2000">
                  <a:solidFill>
                    <a:schemeClr val="dk1"/>
                  </a:solidFill>
                  <a:latin typeface="Lucida Bright" panose="02040602050505020304" pitchFamily="18" charset="0"/>
                  <a:ea typeface="+mn-ea"/>
                  <a:cs typeface="+mn-cs"/>
                </a:rPr>
                <a:t>n=4, </a:t>
              </a:r>
              <a14:m>
                <m:oMath xmlns:m="http://schemas.openxmlformats.org/officeDocument/2006/math">
                  <m:r>
                    <a:rPr lang="en-US" sz="2400" i="1">
                      <a:solidFill>
                        <a:schemeClr val="dk1"/>
                      </a:solidFill>
                      <a:latin typeface="Cambria Math" panose="02040503050406030204" pitchFamily="18" charset="0"/>
                      <a:ea typeface="Cambria Math" panose="02040503050406030204" pitchFamily="18" charset="0"/>
                      <a:cs typeface="+mn-cs"/>
                    </a:rPr>
                    <m:t>𝜋</m:t>
                  </m:r>
                  <m:r>
                    <a:rPr lang="en-US" sz="2400" b="0" i="1">
                      <a:solidFill>
                        <a:schemeClr val="dk1"/>
                      </a:solidFill>
                      <a:latin typeface="Cambria Math" panose="02040503050406030204" pitchFamily="18" charset="0"/>
                      <a:ea typeface="Cambria Math" panose="02040503050406030204" pitchFamily="18" charset="0"/>
                      <a:cs typeface="+mn-cs"/>
                    </a:rPr>
                    <m:t>=0.1)</m:t>
                  </m:r>
                </m:oMath>
              </a14:m>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7" name="TextBox 6">
              <a:extLst>
                <a:ext uri="{FF2B5EF4-FFF2-40B4-BE49-F238E27FC236}">
                  <a16:creationId xmlns:a16="http://schemas.microsoft.com/office/drawing/2014/main" id="{00000000-0008-0000-0D00-000008000000}"/>
                </a:ext>
              </a:extLst>
            </xdr:cNvPr>
            <xdr:cNvSpPr txBox="1"/>
          </xdr:nvSpPr>
          <xdr:spPr>
            <a:xfrm>
              <a:off x="8860971" y="2163537"/>
              <a:ext cx="7146472" cy="14369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event of interest is the tagged order form.</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P(X=3</a:t>
              </a:r>
              <a:r>
                <a:rPr lang="en-US" sz="3200">
                  <a:solidFill>
                    <a:schemeClr val="dk1"/>
                  </a:solidFill>
                  <a:latin typeface="Lucida Bright" panose="02040602050505020304" pitchFamily="18" charset="0"/>
                  <a:ea typeface="+mn-ea"/>
                  <a:cs typeface="+mn-cs"/>
                </a:rPr>
                <a:t> I </a:t>
              </a:r>
              <a:r>
                <a:rPr lang="en-US" sz="2000">
                  <a:solidFill>
                    <a:schemeClr val="dk1"/>
                  </a:solidFill>
                  <a:latin typeface="Lucida Bright" panose="02040602050505020304" pitchFamily="18" charset="0"/>
                  <a:ea typeface="+mn-ea"/>
                  <a:cs typeface="+mn-cs"/>
                </a:rPr>
                <a:t>n=4, </a:t>
              </a:r>
              <a:r>
                <a:rPr lang="en-US" sz="2400" i="0">
                  <a:solidFill>
                    <a:schemeClr val="dk1"/>
                  </a:solidFill>
                  <a:latin typeface="Cambria Math" panose="02040503050406030204" pitchFamily="18" charset="0"/>
                  <a:ea typeface="Cambria Math" panose="02040503050406030204" pitchFamily="18" charset="0"/>
                  <a:cs typeface="+mn-cs"/>
                </a:rPr>
                <a:t>𝜋</a:t>
              </a:r>
              <a:r>
                <a:rPr lang="en-US" sz="2400" b="0" i="0">
                  <a:solidFill>
                    <a:schemeClr val="dk1"/>
                  </a:solidFill>
                  <a:latin typeface="Cambria Math" panose="02040503050406030204" pitchFamily="18" charset="0"/>
                  <a:ea typeface="Cambria Math" panose="02040503050406030204" pitchFamily="18" charset="0"/>
                  <a:cs typeface="+mn-cs"/>
                </a:rPr>
                <a:t>=0.1)</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twoCellAnchor>
    <xdr:from>
      <xdr:col>21</xdr:col>
      <xdr:colOff>40818</xdr:colOff>
      <xdr:row>20</xdr:row>
      <xdr:rowOff>108856</xdr:rowOff>
    </xdr:from>
    <xdr:to>
      <xdr:col>24</xdr:col>
      <xdr:colOff>653140</xdr:colOff>
      <xdr:row>26</xdr:row>
      <xdr:rowOff>176892</xdr:rowOff>
    </xdr:to>
    <xdr:sp macro="" textlink="">
      <xdr:nvSpPr>
        <xdr:cNvPr id="8" name="Rectangular Callout 7">
          <a:extLst>
            <a:ext uri="{FF2B5EF4-FFF2-40B4-BE49-F238E27FC236}">
              <a16:creationId xmlns:a16="http://schemas.microsoft.com/office/drawing/2014/main" id="{00000000-0008-0000-0800-000008000000}"/>
            </a:ext>
          </a:extLst>
        </xdr:cNvPr>
        <xdr:cNvSpPr/>
      </xdr:nvSpPr>
      <xdr:spPr>
        <a:xfrm>
          <a:off x="12899568" y="3891642"/>
          <a:ext cx="2721429" cy="1211036"/>
        </a:xfrm>
        <a:prstGeom prst="wedgeRectCallout">
          <a:avLst>
            <a:gd name="adj1" fmla="val -119833"/>
            <a:gd name="adj2" fmla="val -154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chemeClr val="tx1"/>
              </a:solidFill>
              <a:latin typeface="Lucida Bright" panose="02040602050505020304" pitchFamily="18" charset="0"/>
            </a:rPr>
            <a:t>Right Click on the red cells to see the Excel</a:t>
          </a:r>
          <a:r>
            <a:rPr lang="en-US" sz="1600" baseline="0">
              <a:solidFill>
                <a:schemeClr val="tx1"/>
              </a:solidFill>
              <a:latin typeface="Lucida Bright" panose="02040602050505020304" pitchFamily="18" charset="0"/>
            </a:rPr>
            <a:t> formulas.</a:t>
          </a:r>
          <a:endParaRPr lang="en-US" sz="1600">
            <a:solidFill>
              <a:schemeClr val="tx1"/>
            </a:solidFill>
            <a:latin typeface="Lucida Bright" panose="02040602050505020304" pitchFamily="18" charset="0"/>
          </a:endParaRPr>
        </a:p>
      </xdr:txBody>
    </xdr:sp>
    <xdr:clientData/>
  </xdr:twoCellAnchor>
  <xdr:twoCellAnchor>
    <xdr:from>
      <xdr:col>20</xdr:col>
      <xdr:colOff>40820</xdr:colOff>
      <xdr:row>3</xdr:row>
      <xdr:rowOff>54428</xdr:rowOff>
    </xdr:from>
    <xdr:to>
      <xdr:col>25</xdr:col>
      <xdr:colOff>421821</xdr:colOff>
      <xdr:row>6</xdr:row>
      <xdr:rowOff>38098</xdr:rowOff>
    </xdr:to>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2287249" y="625928"/>
          <a:ext cx="383721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Binomial Distribution</a:t>
          </a:r>
        </a:p>
      </xdr:txBody>
    </xdr:sp>
    <xdr:clientData/>
  </xdr:twoCellAnchor>
  <xdr:twoCellAnchor>
    <xdr:from>
      <xdr:col>14</xdr:col>
      <xdr:colOff>356505</xdr:colOff>
      <xdr:row>28</xdr:row>
      <xdr:rowOff>179614</xdr:rowOff>
    </xdr:from>
    <xdr:to>
      <xdr:col>25</xdr:col>
      <xdr:colOff>585107</xdr:colOff>
      <xdr:row>39</xdr:row>
      <xdr:rowOff>130629</xdr:rowOff>
    </xdr:to>
    <xdr:sp macro="" textlink="">
      <xdr:nvSpPr>
        <xdr:cNvPr id="10" name="TextBox 9">
          <a:extLst>
            <a:ext uri="{FF2B5EF4-FFF2-40B4-BE49-F238E27FC236}">
              <a16:creationId xmlns:a16="http://schemas.microsoft.com/office/drawing/2014/main" id="{00000000-0008-0000-0800-00000A000000}"/>
            </a:ext>
          </a:extLst>
        </xdr:cNvPr>
        <xdr:cNvSpPr txBox="1"/>
      </xdr:nvSpPr>
      <xdr:spPr>
        <a:xfrm>
          <a:off x="9043305" y="5448300"/>
          <a:ext cx="7478488" cy="20301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Formulas</a:t>
          </a:r>
          <a:r>
            <a:rPr lang="en-US" sz="2400" baseline="0">
              <a:solidFill>
                <a:schemeClr val="dk1"/>
              </a:solidFill>
              <a:latin typeface="Lucida Bright" panose="02040602050505020304" pitchFamily="18" charset="0"/>
              <a:ea typeface="+mn-ea"/>
              <a:cs typeface="+mn-cs"/>
            </a:rPr>
            <a:t> to More Functions to Statistical to BINOM.DIST (3,4,0.1,0)</a:t>
          </a:r>
        </a:p>
        <a:p>
          <a:endParaRPr lang="en-US" sz="2400" baseline="0">
            <a:solidFill>
              <a:schemeClr val="dk1"/>
            </a:solidFill>
            <a:latin typeface="Lucida Bright" panose="02040602050505020304" pitchFamily="18" charset="0"/>
            <a:ea typeface="+mn-ea"/>
            <a:cs typeface="+mn-cs"/>
          </a:endParaRPr>
        </a:p>
        <a:p>
          <a:r>
            <a:rPr lang="en-US" sz="2400" baseline="0">
              <a:solidFill>
                <a:schemeClr val="dk1"/>
              </a:solidFill>
              <a:latin typeface="Lucida Bright" panose="02040602050505020304" pitchFamily="18" charset="0"/>
              <a:ea typeface="+mn-ea"/>
              <a:cs typeface="+mn-cs"/>
            </a:rPr>
            <a:t>The 0 at the end indicates that this is a discrete probability.</a:t>
          </a:r>
          <a:endParaRPr lang="en-US" sz="2400">
            <a:solidFill>
              <a:schemeClr val="dk1"/>
            </a:solidFill>
            <a:latin typeface="Lucida Bright" panose="02040602050505020304" pitchFamily="18" charset="0"/>
            <a:ea typeface="+mn-ea"/>
            <a:cs typeface="+mn-cs"/>
          </a:endParaRPr>
        </a:p>
      </xdr:txBody>
    </xdr:sp>
    <xdr:clientData/>
  </xdr:twoCellAnchor>
  <xdr:twoCellAnchor>
    <xdr:from>
      <xdr:col>1</xdr:col>
      <xdr:colOff>87086</xdr:colOff>
      <xdr:row>11</xdr:row>
      <xdr:rowOff>174172</xdr:rowOff>
    </xdr:from>
    <xdr:to>
      <xdr:col>12</xdr:col>
      <xdr:colOff>522515</xdr:colOff>
      <xdr:row>28</xdr:row>
      <xdr:rowOff>141515</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23B7BE0E-7787-430C-881B-C60665D59D2D}"/>
                </a:ext>
              </a:extLst>
            </xdr:cNvPr>
            <xdr:cNvSpPr txBox="1"/>
          </xdr:nvSpPr>
          <xdr:spPr>
            <a:xfrm>
              <a:off x="707572" y="2209801"/>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14:m>
                <m:oMath xmlns:m="http://schemas.openxmlformats.org/officeDocument/2006/math">
                  <m:r>
                    <a:rPr lang="en-US" sz="2400" i="1" baseline="0">
                      <a:solidFill>
                        <a:schemeClr val="dk1"/>
                      </a:solidFill>
                      <a:effectLst/>
                      <a:latin typeface="Cambria Math" panose="02040503050406030204" pitchFamily="18" charset="0"/>
                      <a:ea typeface="+mn-ea"/>
                      <a:cs typeface="+mn-cs"/>
                    </a:rPr>
                    <m:t>𝜋</m:t>
                  </m:r>
                  <m:r>
                    <a:rPr lang="en-US" sz="2400" b="0" i="1" baseline="0">
                      <a:solidFill>
                        <a:schemeClr val="dk1"/>
                      </a:solidFill>
                      <a:effectLst/>
                      <a:latin typeface="Cambria Math" panose="02040503050406030204" pitchFamily="18" charset="0"/>
                      <a:ea typeface="+mn-ea"/>
                      <a:cs typeface="+mn-cs"/>
                    </a:rPr>
                    <m:t>=0.1</m:t>
                  </m:r>
                </m:oMath>
              </a14:m>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a:t>
              </a:r>
              <a:r>
                <a:rPr lang="en-US" sz="2000" b="1" baseline="0">
                  <a:solidFill>
                    <a:srgbClr val="FF0000"/>
                  </a:solidFill>
                  <a:latin typeface="Lucida Bright" panose="02040602050505020304" pitchFamily="18" charset="0"/>
                  <a:ea typeface="+mn-ea"/>
                  <a:cs typeface="+mn-cs"/>
                </a:rPr>
                <a:t>three </a:t>
              </a:r>
              <a:r>
                <a:rPr lang="en-US" sz="2000" baseline="0">
                  <a:solidFill>
                    <a:schemeClr val="dk1"/>
                  </a:solidFill>
                  <a:latin typeface="Lucida Bright" panose="02040602050505020304" pitchFamily="18" charset="0"/>
                  <a:ea typeface="+mn-ea"/>
                  <a:cs typeface="+mn-cs"/>
                </a:rPr>
                <a:t>tagged order forms in the sample of </a:t>
              </a:r>
              <a:r>
                <a:rPr lang="en-US" sz="2000" b="1" baseline="0">
                  <a:solidFill>
                    <a:srgbClr val="FF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14:m>
                <m:oMath xmlns:m="http://schemas.openxmlformats.org/officeDocument/2006/math">
                  <m:r>
                    <a:rPr lang="en-US" sz="2400" i="1" baseline="0">
                      <a:solidFill>
                        <a:schemeClr val="dk1"/>
                      </a:solidFill>
                      <a:latin typeface="Cambria Math" panose="02040503050406030204" pitchFamily="18" charset="0"/>
                      <a:ea typeface="Cambria Math" panose="02040503050406030204" pitchFamily="18" charset="0"/>
                      <a:cs typeface="+mn-cs"/>
                    </a:rPr>
                    <m:t>𝜋</m:t>
                  </m:r>
                  <m:r>
                    <a:rPr lang="en-US" sz="2400" b="0" i="1" baseline="0">
                      <a:solidFill>
                        <a:schemeClr val="dk1"/>
                      </a:solidFill>
                      <a:latin typeface="Cambria Math" panose="02040503050406030204" pitchFamily="18" charset="0"/>
                      <a:ea typeface="Cambria Math" panose="02040503050406030204" pitchFamily="18" charset="0"/>
                      <a:cs typeface="+mn-cs"/>
                    </a:rPr>
                    <m:t>=0.1</m:t>
                  </m:r>
                </m:oMath>
              </a14:m>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12" name="TextBox 11">
              <a:extLst>
                <a:ext uri="{FF2B5EF4-FFF2-40B4-BE49-F238E27FC236}">
                  <a16:creationId xmlns:a16="http://schemas.microsoft.com/office/drawing/2014/main" id="{23B7BE0E-7787-430C-881B-C60665D59D2D}"/>
                </a:ext>
              </a:extLst>
            </xdr:cNvPr>
            <xdr:cNvSpPr txBox="1"/>
          </xdr:nvSpPr>
          <xdr:spPr>
            <a:xfrm>
              <a:off x="707572" y="2209801"/>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r>
                <a:rPr lang="en-US" sz="2400" i="0" baseline="0">
                  <a:solidFill>
                    <a:schemeClr val="dk1"/>
                  </a:solidFill>
                  <a:effectLst/>
                  <a:latin typeface="+mn-lt"/>
                  <a:ea typeface="+mn-ea"/>
                  <a:cs typeface="+mn-cs"/>
                </a:rPr>
                <a:t>𝜋</a:t>
              </a:r>
              <a:r>
                <a:rPr lang="en-US" sz="2400" b="0" i="0" baseline="0">
                  <a:solidFill>
                    <a:schemeClr val="dk1"/>
                  </a:solidFill>
                  <a:effectLst/>
                  <a:latin typeface="+mn-lt"/>
                  <a:ea typeface="+mn-ea"/>
                  <a:cs typeface="+mn-cs"/>
                </a:rPr>
                <a:t>=0.1</a:t>
              </a:r>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a:t>
              </a:r>
              <a:r>
                <a:rPr lang="en-US" sz="2000" b="1" baseline="0">
                  <a:solidFill>
                    <a:srgbClr val="FF0000"/>
                  </a:solidFill>
                  <a:latin typeface="Lucida Bright" panose="02040602050505020304" pitchFamily="18" charset="0"/>
                  <a:ea typeface="+mn-ea"/>
                  <a:cs typeface="+mn-cs"/>
                </a:rPr>
                <a:t>three </a:t>
              </a:r>
              <a:r>
                <a:rPr lang="en-US" sz="2000" baseline="0">
                  <a:solidFill>
                    <a:schemeClr val="dk1"/>
                  </a:solidFill>
                  <a:latin typeface="Lucida Bright" panose="02040602050505020304" pitchFamily="18" charset="0"/>
                  <a:ea typeface="+mn-ea"/>
                  <a:cs typeface="+mn-cs"/>
                </a:rPr>
                <a:t>tagged order forms in the sample of </a:t>
              </a:r>
              <a:r>
                <a:rPr lang="en-US" sz="2000" b="1" baseline="0">
                  <a:solidFill>
                    <a:srgbClr val="FF0000"/>
                  </a:solidFill>
                  <a:latin typeface="Lucida Bright" panose="02040602050505020304" pitchFamily="18" charset="0"/>
                  <a:ea typeface="+mn-ea"/>
                  <a:cs typeface="+mn-cs"/>
                </a:rPr>
                <a:t>four</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r>
                <a:rPr lang="en-US" sz="2400" i="0" baseline="0">
                  <a:solidFill>
                    <a:schemeClr val="dk1"/>
                  </a:solidFill>
                  <a:latin typeface="Cambria Math" panose="02040503050406030204" pitchFamily="18" charset="0"/>
                  <a:ea typeface="Cambria Math" panose="02040503050406030204" pitchFamily="18" charset="0"/>
                  <a:cs typeface="+mn-cs"/>
                </a:rPr>
                <a:t>𝜋</a:t>
              </a:r>
              <a:r>
                <a:rPr lang="en-US" sz="2400" b="0" i="0" baseline="0">
                  <a:solidFill>
                    <a:schemeClr val="dk1"/>
                  </a:solidFill>
                  <a:latin typeface="Cambria Math" panose="02040503050406030204" pitchFamily="18" charset="0"/>
                  <a:ea typeface="Cambria Math" panose="02040503050406030204" pitchFamily="18" charset="0"/>
                  <a:cs typeface="+mn-cs"/>
                </a:rPr>
                <a:t>=0.1</a:t>
              </a:r>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9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227921</xdr:colOff>
      <xdr:row>4</xdr:row>
      <xdr:rowOff>15308</xdr:rowOff>
    </xdr:from>
    <xdr:to>
      <xdr:col>20</xdr:col>
      <xdr:colOff>481352</xdr:colOff>
      <xdr:row>8</xdr:row>
      <xdr:rowOff>42523</xdr:rowOff>
    </xdr:to>
    <xdr:sp macro="" textlink="">
      <xdr:nvSpPr>
        <xdr:cNvPr id="4" name="Rounded Rectangle 3">
          <a:extLst>
            <a:ext uri="{FF2B5EF4-FFF2-40B4-BE49-F238E27FC236}">
              <a16:creationId xmlns:a16="http://schemas.microsoft.com/office/drawing/2014/main" id="{00000000-0008-0000-0900-000004000000}"/>
            </a:ext>
          </a:extLst>
        </xdr:cNvPr>
        <xdr:cNvSpPr/>
      </xdr:nvSpPr>
      <xdr:spPr>
        <a:xfrm>
          <a:off x="9943421" y="777308"/>
          <a:ext cx="268230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9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 </a:t>
          </a:r>
        </a:p>
      </xdr:txBody>
    </xdr:sp>
    <xdr:clientData/>
  </xdr:twoCellAnchor>
  <xdr:twoCellAnchor>
    <xdr:from>
      <xdr:col>1</xdr:col>
      <xdr:colOff>0</xdr:colOff>
      <xdr:row>11</xdr:row>
      <xdr:rowOff>0</xdr:rowOff>
    </xdr:from>
    <xdr:to>
      <xdr:col>12</xdr:col>
      <xdr:colOff>435429</xdr:colOff>
      <xdr:row>27</xdr:row>
      <xdr:rowOff>152400</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20486" y="2035629"/>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14:m>
                <m:oMath xmlns:m="http://schemas.openxmlformats.org/officeDocument/2006/math">
                  <m:r>
                    <a:rPr lang="en-US" sz="2400" i="1" baseline="0">
                      <a:solidFill>
                        <a:schemeClr val="dk1"/>
                      </a:solidFill>
                      <a:effectLst/>
                      <a:latin typeface="Cambria Math" panose="02040503050406030204" pitchFamily="18" charset="0"/>
                      <a:ea typeface="+mn-ea"/>
                      <a:cs typeface="+mn-cs"/>
                    </a:rPr>
                    <m:t>𝜋</m:t>
                  </m:r>
                  <m:r>
                    <a:rPr lang="en-US" sz="2400" b="0" i="1" baseline="0">
                      <a:solidFill>
                        <a:schemeClr val="dk1"/>
                      </a:solidFill>
                      <a:effectLst/>
                      <a:latin typeface="Cambria Math" panose="02040503050406030204" pitchFamily="18" charset="0"/>
                      <a:ea typeface="+mn-ea"/>
                      <a:cs typeface="+mn-cs"/>
                    </a:rPr>
                    <m:t>=0.1</m:t>
                  </m:r>
                </m:oMath>
              </a14:m>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three tagged order forms in the sample of four?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14:m>
                <m:oMath xmlns:m="http://schemas.openxmlformats.org/officeDocument/2006/math">
                  <m:r>
                    <a:rPr lang="en-US" sz="2400" i="1" baseline="0">
                      <a:solidFill>
                        <a:schemeClr val="dk1"/>
                      </a:solidFill>
                      <a:latin typeface="Cambria Math" panose="02040503050406030204" pitchFamily="18" charset="0"/>
                      <a:ea typeface="Cambria Math" panose="02040503050406030204" pitchFamily="18" charset="0"/>
                      <a:cs typeface="+mn-cs"/>
                    </a:rPr>
                    <m:t>𝜋</m:t>
                  </m:r>
                  <m:r>
                    <a:rPr lang="en-US" sz="2400" b="0" i="1" baseline="0">
                      <a:solidFill>
                        <a:schemeClr val="dk1"/>
                      </a:solidFill>
                      <a:latin typeface="Cambria Math" panose="02040503050406030204" pitchFamily="18" charset="0"/>
                      <a:ea typeface="Cambria Math" panose="02040503050406030204" pitchFamily="18" charset="0"/>
                      <a:cs typeface="+mn-cs"/>
                    </a:rPr>
                    <m:t>=0.1</m:t>
                  </m:r>
                </m:oMath>
              </a14:m>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Choice>
      <mc:Fallback xmlns="">
        <xdr:sp macro="" textlink="">
          <xdr:nvSpPr>
            <xdr:cNvPr id="6" name="TextBox 5">
              <a:extLst>
                <a:ext uri="{FF2B5EF4-FFF2-40B4-BE49-F238E27FC236}">
                  <a16:creationId xmlns:a16="http://schemas.microsoft.com/office/drawing/2014/main" id="{00000000-0008-0000-0900-000006000000}"/>
                </a:ext>
              </a:extLst>
            </xdr:cNvPr>
            <xdr:cNvSpPr txBox="1"/>
          </xdr:nvSpPr>
          <xdr:spPr>
            <a:xfrm>
              <a:off x="620486" y="2035629"/>
              <a:ext cx="7260772" cy="32004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the likelihood of a tagged</a:t>
              </a:r>
              <a:r>
                <a:rPr lang="en-US" sz="2000" baseline="0">
                  <a:solidFill>
                    <a:schemeClr val="dk1"/>
                  </a:solidFill>
                  <a:latin typeface="Lucida Bright" panose="02040602050505020304" pitchFamily="18" charset="0"/>
                  <a:ea typeface="+mn-ea"/>
                  <a:cs typeface="+mn-cs"/>
                </a:rPr>
                <a:t> order form (for QA purposes if there is a potential mistake made) is </a:t>
              </a:r>
              <a:endParaRPr lang="en-US" sz="2400" i="1" baseline="0">
                <a:solidFill>
                  <a:schemeClr val="dk1"/>
                </a:solidFill>
                <a:effectLst/>
                <a:latin typeface="+mn-lt"/>
                <a:ea typeface="+mn-ea"/>
                <a:cs typeface="+mn-cs"/>
              </a:endParaRPr>
            </a:p>
            <a:p>
              <a:r>
                <a:rPr lang="en-US" sz="2400" i="0" baseline="0">
                  <a:solidFill>
                    <a:schemeClr val="dk1"/>
                  </a:solidFill>
                  <a:effectLst/>
                  <a:latin typeface="+mn-lt"/>
                  <a:ea typeface="+mn-ea"/>
                  <a:cs typeface="+mn-cs"/>
                </a:rPr>
                <a:t>𝜋</a:t>
              </a:r>
              <a:r>
                <a:rPr lang="en-US" sz="2400" b="0" i="0" baseline="0">
                  <a:solidFill>
                    <a:schemeClr val="dk1"/>
                  </a:solidFill>
                  <a:effectLst/>
                  <a:latin typeface="+mn-lt"/>
                  <a:ea typeface="+mn-ea"/>
                  <a:cs typeface="+mn-cs"/>
                </a:rPr>
                <a:t>=0.1</a:t>
              </a:r>
              <a:r>
                <a:rPr lang="en-US" sz="2400" baseline="0">
                  <a:solidFill>
                    <a:schemeClr val="dk1"/>
                  </a:solidFill>
                  <a:effectLst/>
                  <a:latin typeface="+mn-lt"/>
                  <a:ea typeface="+mn-ea"/>
                  <a:cs typeface="+mn-cs"/>
                </a:rPr>
                <a:t> </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there are three tagged order forms in the sample of four?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Determine P(X=3), Given n=4 and </a:t>
              </a:r>
              <a:r>
                <a:rPr lang="en-US" sz="2400" i="0" baseline="0">
                  <a:solidFill>
                    <a:schemeClr val="dk1"/>
                  </a:solidFill>
                  <a:latin typeface="Cambria Math" panose="02040503050406030204" pitchFamily="18" charset="0"/>
                  <a:ea typeface="Cambria Math" panose="02040503050406030204" pitchFamily="18" charset="0"/>
                  <a:cs typeface="+mn-cs"/>
                </a:rPr>
                <a:t>𝜋</a:t>
              </a:r>
              <a:r>
                <a:rPr lang="en-US" sz="2400" b="0" i="0" baseline="0">
                  <a:solidFill>
                    <a:schemeClr val="dk1"/>
                  </a:solidFill>
                  <a:latin typeface="Cambria Math" panose="02040503050406030204" pitchFamily="18" charset="0"/>
                  <a:ea typeface="Cambria Math" panose="02040503050406030204" pitchFamily="18" charset="0"/>
                  <a:cs typeface="+mn-cs"/>
                </a:rPr>
                <a:t>=0.1</a:t>
              </a:r>
              <a:r>
                <a:rPr lang="en-US" sz="2400" baseline="0">
                  <a:solidFill>
                    <a:schemeClr val="dk1"/>
                  </a:solidFill>
                  <a:latin typeface="Lucida Bright" panose="02040602050505020304" pitchFamily="18" charset="0"/>
                  <a:ea typeface="+mn-ea"/>
                  <a:cs typeface="+mn-cs"/>
                </a:rPr>
                <a:t> </a:t>
              </a:r>
              <a:endParaRPr lang="en-US" sz="2400">
                <a:solidFill>
                  <a:schemeClr val="dk1"/>
                </a:solidFill>
                <a:latin typeface="Lucida Bright" panose="02040602050505020304" pitchFamily="18" charset="0"/>
                <a:ea typeface="+mn-ea"/>
                <a:cs typeface="+mn-cs"/>
              </a:endParaRPr>
            </a:p>
          </xdr:txBody>
        </xdr:sp>
      </mc:Fallback>
    </mc:AlternateContent>
    <xdr:clientData/>
  </xdr:twoCellAnchor>
  <xdr:twoCellAnchor>
    <xdr:from>
      <xdr:col>23</xdr:col>
      <xdr:colOff>119062</xdr:colOff>
      <xdr:row>3</xdr:row>
      <xdr:rowOff>130969</xdr:rowOff>
    </xdr:from>
    <xdr:to>
      <xdr:col>25</xdr:col>
      <xdr:colOff>535780</xdr:colOff>
      <xdr:row>8</xdr:row>
      <xdr:rowOff>92869</xdr:rowOff>
    </xdr:to>
    <xdr:sp macro="" textlink="">
      <xdr:nvSpPr>
        <xdr:cNvPr id="9" name="Rectangle 8">
          <a:hlinkClick xmlns:r="http://schemas.openxmlformats.org/officeDocument/2006/relationships" r:id="rId2"/>
          <a:extLst>
            <a:ext uri="{FF2B5EF4-FFF2-40B4-BE49-F238E27FC236}">
              <a16:creationId xmlns:a16="http://schemas.microsoft.com/office/drawing/2014/main" id="{00000000-0008-0000-0900-000009000000}"/>
            </a:ext>
          </a:extLst>
        </xdr:cNvPr>
        <xdr:cNvSpPr/>
      </xdr:nvSpPr>
      <xdr:spPr>
        <a:xfrm>
          <a:off x="14263687" y="702469"/>
          <a:ext cx="1869281" cy="914400"/>
        </a:xfrm>
        <a:prstGeom prst="rect">
          <a:avLst/>
        </a:prstGeom>
        <a:solidFill>
          <a:srgbClr val="FFC000"/>
        </a:solidFill>
        <a:effectLst>
          <a:outerShdw blurRad="50800" dist="50800" dir="5400000" algn="ctr" rotWithShape="0">
            <a:schemeClr val="accent2">
              <a:lumMod val="50000"/>
            </a:scheme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chemeClr val="accent1">
                  <a:lumMod val="50000"/>
                </a:schemeClr>
              </a:solidFill>
              <a:latin typeface="Lucida Bright" panose="02040602050505020304" pitchFamily="18" charset="0"/>
            </a:rPr>
            <a:t>Check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353786</xdr:colOff>
      <xdr:row>7</xdr:row>
      <xdr:rowOff>27214</xdr:rowOff>
    </xdr:from>
    <xdr:to>
      <xdr:col>18</xdr:col>
      <xdr:colOff>-1</xdr:colOff>
      <xdr:row>11</xdr:row>
      <xdr:rowOff>54429</xdr:rowOff>
    </xdr:to>
    <xdr:sp macro="" textlink="">
      <xdr:nvSpPr>
        <xdr:cNvPr id="4" name="Rounded Rectangle 3">
          <a:extLst>
            <a:ext uri="{FF2B5EF4-FFF2-40B4-BE49-F238E27FC236}">
              <a16:creationId xmlns:a16="http://schemas.microsoft.com/office/drawing/2014/main" id="{00000000-0008-0000-0A00-000004000000}"/>
            </a:ext>
          </a:extLst>
        </xdr:cNvPr>
        <xdr:cNvSpPr/>
      </xdr:nvSpPr>
      <xdr:spPr>
        <a:xfrm>
          <a:off x="8278586" y="1360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 Example</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609600" y="2095500"/>
          <a:ext cx="7141029" cy="59680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The</a:t>
          </a:r>
          <a:r>
            <a:rPr lang="en-US" sz="2000" baseline="0">
              <a:solidFill>
                <a:schemeClr val="dk1"/>
              </a:solidFill>
              <a:latin typeface="+mn-lt"/>
              <a:ea typeface="+mn-ea"/>
              <a:cs typeface="+mn-cs"/>
            </a:rPr>
            <a:t> sales manger believes that there is a ).60 chance that the military will place an order. However, after making an initial sales preseentation, military officials will often ask for a second presentation to other military decision makers. Historically, 70% of successful companies are asked to make a second presentation, whereas 50% of unsuccessful companies are asked back a second time. Suppose this company has just been asked to make a second presentation;what is the revised probability that the company will make the sale?</a:t>
          </a:r>
          <a:endParaRPr lang="en-US" sz="200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93963" y="530679"/>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5" name="Straight Connector 4">
          <a:extLst>
            <a:ext uri="{FF2B5EF4-FFF2-40B4-BE49-F238E27FC236}">
              <a16:creationId xmlns:a16="http://schemas.microsoft.com/office/drawing/2014/main" id="{00000000-0008-0000-0B00-000005000000}"/>
            </a:ext>
          </a:extLst>
        </xdr:cNvPr>
        <xdr:cNvCxnSpPr/>
      </xdr:nvCxnSpPr>
      <xdr:spPr>
        <a:xfrm>
          <a:off x="8327571" y="2449285"/>
          <a:ext cx="0" cy="7225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421821</xdr:colOff>
      <xdr:row>4</xdr:row>
      <xdr:rowOff>176893</xdr:rowOff>
    </xdr:from>
    <xdr:to>
      <xdr:col>18</xdr:col>
      <xdr:colOff>68034</xdr:colOff>
      <xdr:row>9</xdr:row>
      <xdr:rowOff>13608</xdr:rowOff>
    </xdr:to>
    <xdr:sp macro="" textlink="">
      <xdr:nvSpPr>
        <xdr:cNvPr id="6" name="Rounded Rectangle 5">
          <a:extLst>
            <a:ext uri="{FF2B5EF4-FFF2-40B4-BE49-F238E27FC236}">
              <a16:creationId xmlns:a16="http://schemas.microsoft.com/office/drawing/2014/main" id="{00000000-0008-0000-0B00-000006000000}"/>
            </a:ext>
          </a:extLst>
        </xdr:cNvPr>
        <xdr:cNvSpPr/>
      </xdr:nvSpPr>
      <xdr:spPr>
        <a:xfrm>
          <a:off x="8382000" y="938893"/>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9" name="Rounded Rectangle 8">
          <a:extLst>
            <a:ext uri="{FF2B5EF4-FFF2-40B4-BE49-F238E27FC236}">
              <a16:creationId xmlns:a16="http://schemas.microsoft.com/office/drawing/2014/main" id="{00000000-0008-0000-0B00-000009000000}"/>
            </a:ext>
          </a:extLst>
        </xdr:cNvPr>
        <xdr:cNvSpPr/>
      </xdr:nvSpPr>
      <xdr:spPr>
        <a:xfrm>
          <a:off x="2476500" y="462642"/>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612321" y="2095500"/>
          <a:ext cx="7170965" cy="59599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1. Define the event</a:t>
          </a:r>
        </a:p>
        <a:p>
          <a:endParaRPr lang="en-US" sz="2000">
            <a:solidFill>
              <a:schemeClr val="dk1"/>
            </a:solidFill>
            <a:latin typeface="+mn-lt"/>
            <a:ea typeface="+mn-ea"/>
            <a:cs typeface="+mn-cs"/>
          </a:endParaRPr>
        </a:p>
        <a:p>
          <a:r>
            <a:rPr lang="en-US" sz="2000">
              <a:solidFill>
                <a:schemeClr val="dk1"/>
              </a:solidFill>
              <a:latin typeface="+mn-lt"/>
              <a:ea typeface="+mn-ea"/>
              <a:cs typeface="+mn-cs"/>
            </a:rPr>
            <a:t>2. Determine the prior probabilities</a:t>
          </a:r>
          <a:r>
            <a:rPr lang="en-US" sz="2000" baseline="0">
              <a:solidFill>
                <a:schemeClr val="dk1"/>
              </a:solidFill>
              <a:latin typeface="+mn-lt"/>
              <a:ea typeface="+mn-ea"/>
              <a:cs typeface="+mn-cs"/>
            </a:rPr>
            <a:t> for the event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Define an event that if it occurs could alter the prior probabilites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Detemine the conditional probabilities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revised probabilities</a:t>
          </a:r>
          <a:endParaRPr lang="en-US" sz="2000">
            <a:solidFill>
              <a:schemeClr val="dk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36</xdr:row>
      <xdr:rowOff>163286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32065" y="1986646"/>
          <a:ext cx="8620126" cy="558709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Using the Multiplication Rule and the Addition Rule: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Christiansed Accounting prepares tax returns for individuals and companies. Over the years, the firm has tracked its clients and has discovered that 12% of the individual returns have been selected for an audit by the IRS. On one particular day, the firm signed two new individual tax clients. The firm is interested in the probability that at least one of these clients wil be audited.</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10</xdr:col>
      <xdr:colOff>598717</xdr:colOff>
      <xdr:row>6</xdr:row>
      <xdr:rowOff>187777</xdr:rowOff>
    </xdr:from>
    <xdr:to>
      <xdr:col>10</xdr:col>
      <xdr:colOff>598717</xdr:colOff>
      <xdr:row>35</xdr:row>
      <xdr:rowOff>10886</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9885592" y="1330777"/>
          <a:ext cx="0" cy="58619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557892</xdr:colOff>
      <xdr:row>6</xdr:row>
      <xdr:rowOff>38098</xdr:rowOff>
    </xdr:from>
    <xdr:to>
      <xdr:col>17</xdr:col>
      <xdr:colOff>122465</xdr:colOff>
      <xdr:row>10</xdr:row>
      <xdr:rowOff>65313</xdr:rowOff>
    </xdr:to>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10454367" y="1181098"/>
          <a:ext cx="329837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476249</xdr:colOff>
      <xdr:row>2</xdr:row>
      <xdr:rowOff>149678</xdr:rowOff>
    </xdr:from>
    <xdr:to>
      <xdr:col>8</xdr:col>
      <xdr:colOff>244928</xdr:colOff>
      <xdr:row>7</xdr:row>
      <xdr:rowOff>35378</xdr:rowOff>
    </xdr:to>
    <xdr:sp macro="" textlink="">
      <xdr:nvSpPr>
        <xdr:cNvPr id="6" name="Rounded Rectangle 5">
          <a:extLst>
            <a:ext uri="{FF2B5EF4-FFF2-40B4-BE49-F238E27FC236}">
              <a16:creationId xmlns:a16="http://schemas.microsoft.com/office/drawing/2014/main" id="{00000000-0008-0000-0D00-000006000000}"/>
            </a:ext>
          </a:extLst>
        </xdr:cNvPr>
        <xdr:cNvSpPr/>
      </xdr:nvSpPr>
      <xdr:spPr>
        <a:xfrm>
          <a:off x="2914649" y="530678"/>
          <a:ext cx="53979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a:t>
          </a:r>
          <a:r>
            <a:rPr lang="en-US" sz="3200" b="1">
              <a:solidFill>
                <a:schemeClr val="accent4">
                  <a:lumMod val="50000"/>
                </a:schemeClr>
              </a:solidFill>
              <a:latin typeface="Lucida Bright" panose="02040602050505020304" pitchFamily="18" charset="0"/>
              <a:cs typeface="FrankRuehl" panose="020E0503060101010101" pitchFamily="34" charset="-79"/>
            </a:rPr>
            <a:t>Problem 9 Example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E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7</xdr:col>
      <xdr:colOff>1129393</xdr:colOff>
      <xdr:row>35</xdr:row>
      <xdr:rowOff>122464</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32066" y="1986645"/>
          <a:ext cx="7426777" cy="478426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Computing Conditional Probabilities:</a:t>
          </a:r>
        </a:p>
        <a:p>
          <a:br>
            <a:rPr lang="en-US" sz="2000" baseline="0">
              <a:solidFill>
                <a:schemeClr val="tx1"/>
              </a:solidFill>
              <a:latin typeface="Lucida Bright" panose="02040602050505020304" pitchFamily="18" charset="0"/>
            </a:rPr>
          </a:br>
          <a:r>
            <a:rPr lang="en-US" sz="2000" baseline="0">
              <a:solidFill>
                <a:schemeClr val="tx1"/>
              </a:solidFill>
              <a:latin typeface="Lucida Bright" panose="02040602050505020304" pitchFamily="18" charset="0"/>
            </a:rPr>
            <a:t>The manager at the Cranson forest Products reported the following data on the boards in inventory. He will be selecting one board at random from the inventory to show a visiting customer. Of interest is whether the length of the board is independent of the dimensions.</a:t>
          </a:r>
        </a:p>
        <a:p>
          <a:endParaRPr lang="en-US" sz="2000" baseline="0">
            <a:solidFill>
              <a:schemeClr val="tx1"/>
            </a:solidFill>
            <a:latin typeface="Lucida Bright" panose="02040602050505020304" pitchFamily="18" charset="0"/>
          </a:endParaRPr>
        </a:p>
        <a:p>
          <a:endParaRPr lang="en-US" sz="2000" baseline="0">
            <a:solidFill>
              <a:schemeClr val="tx1"/>
            </a:solidFill>
            <a:latin typeface="Lucida Bright" panose="02040602050505020304" pitchFamily="18" charset="0"/>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297762" y="1262742"/>
          <a:ext cx="0" cy="72335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5" name="Rounded Rectangle 4">
          <a:extLst>
            <a:ext uri="{FF2B5EF4-FFF2-40B4-BE49-F238E27FC236}">
              <a16:creationId xmlns:a16="http://schemas.microsoft.com/office/drawing/2014/main" id="{00000000-0008-0000-0F00-000005000000}"/>
            </a:ext>
          </a:extLst>
        </xdr:cNvPr>
        <xdr:cNvSpPr/>
      </xdr:nvSpPr>
      <xdr:spPr>
        <a:xfrm>
          <a:off x="9651546" y="881741"/>
          <a:ext cx="3488871"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6" name="Rounded Rectangle 5">
          <a:extLst>
            <a:ext uri="{FF2B5EF4-FFF2-40B4-BE49-F238E27FC236}">
              <a16:creationId xmlns:a16="http://schemas.microsoft.com/office/drawing/2014/main" id="{00000000-0008-0000-0F00-000006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 Example</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8</xdr:col>
      <xdr:colOff>163285</xdr:colOff>
      <xdr:row>35</xdr:row>
      <xdr:rowOff>122464</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734787" y="1986645"/>
          <a:ext cx="7973784" cy="477610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Checking for Independence: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1. Define the experiment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2. Define one event for lemgth and one event for dimension</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3. Determine the probablity for each event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4. Assess the joint probability of two events occurring.</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5. Compute the conditional probability of one event given the other</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6. Check for independence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5" name="Straight Connector 4">
          <a:extLst>
            <a:ext uri="{FF2B5EF4-FFF2-40B4-BE49-F238E27FC236}">
              <a16:creationId xmlns:a16="http://schemas.microsoft.com/office/drawing/2014/main" id="{00000000-0008-0000-1000-000005000000}"/>
            </a:ext>
          </a:extLst>
        </xdr:cNvPr>
        <xdr:cNvCxnSpPr/>
      </xdr:nvCxnSpPr>
      <xdr:spPr>
        <a:xfrm>
          <a:off x="9320894" y="1262742"/>
          <a:ext cx="0" cy="770164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6" name="Rounded Rectangle 5">
          <a:extLst>
            <a:ext uri="{FF2B5EF4-FFF2-40B4-BE49-F238E27FC236}">
              <a16:creationId xmlns:a16="http://schemas.microsoft.com/office/drawing/2014/main" id="{00000000-0008-0000-1000-000006000000}"/>
            </a:ext>
          </a:extLst>
        </xdr:cNvPr>
        <xdr:cNvSpPr/>
      </xdr:nvSpPr>
      <xdr:spPr>
        <a:xfrm>
          <a:off x="9674678" y="881741"/>
          <a:ext cx="349703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8" name="Rounded Rectangle 7">
          <a:extLst>
            <a:ext uri="{FF2B5EF4-FFF2-40B4-BE49-F238E27FC236}">
              <a16:creationId xmlns:a16="http://schemas.microsoft.com/office/drawing/2014/main" id="{00000000-0008-0000-1000-000008000000}"/>
            </a:ext>
          </a:extLst>
        </xdr:cNvPr>
        <xdr:cNvSpPr/>
      </xdr:nvSpPr>
      <xdr:spPr>
        <a:xfrm>
          <a:off x="3020786" y="544286"/>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a:t>
          </a:r>
        </a:p>
      </xdr:txBody>
    </xdr:sp>
    <xdr:clientData/>
  </xdr:twoCellAnchor>
  <xdr:twoCellAnchor>
    <xdr:from>
      <xdr:col>16</xdr:col>
      <xdr:colOff>0</xdr:colOff>
      <xdr:row>4</xdr:row>
      <xdr:rowOff>0</xdr:rowOff>
    </xdr:from>
    <xdr:to>
      <xdr:col>18</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000-000007000000}"/>
            </a:ext>
          </a:extLst>
        </xdr:cNvPr>
        <xdr:cNvSpPr/>
      </xdr:nvSpPr>
      <xdr:spPr>
        <a:xfrm rot="10800000" flipV="1">
          <a:off x="13511893"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11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11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11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11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19.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8846005" y="598713"/>
          <a:ext cx="283980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3" name="Rounded Rectangle 2">
          <a:extLst>
            <a:ext uri="{FF2B5EF4-FFF2-40B4-BE49-F238E27FC236}">
              <a16:creationId xmlns:a16="http://schemas.microsoft.com/office/drawing/2014/main" id="{00000000-0008-0000-1200-000003000000}"/>
            </a:ext>
          </a:extLst>
        </xdr:cNvPr>
        <xdr:cNvSpPr/>
      </xdr:nvSpPr>
      <xdr:spPr>
        <a:xfrm>
          <a:off x="2549979" y="326572"/>
          <a:ext cx="497749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204108" y="1728108"/>
          <a:ext cx="7717970" cy="58646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managing partner  for Capital consulting is working on a proposal for a consulting project with a client in Sydney, Australia. The manager lists four possible net profits from the consulting engagement and his subjectively assessed probabilities related to each profit level. The manager plans to submit the proposal if the consulting engagement will result in generating a profit. He is interested in knowing the probabiliyt of an outcome greater than $0.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This probability can be found using the Complement Rule:</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6" name="Straight Connector 5">
          <a:extLst>
            <a:ext uri="{FF2B5EF4-FFF2-40B4-BE49-F238E27FC236}">
              <a16:creationId xmlns:a16="http://schemas.microsoft.com/office/drawing/2014/main" id="{00000000-0008-0000-1200-000006000000}"/>
            </a:ext>
          </a:extLst>
        </xdr:cNvPr>
        <xdr:cNvCxnSpPr/>
      </xdr:nvCxnSpPr>
      <xdr:spPr>
        <a:xfrm>
          <a:off x="8487455" y="1939017"/>
          <a:ext cx="0" cy="54972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6" name="Rounded Rectangle 5">
          <a:extLst>
            <a:ext uri="{FF2B5EF4-FFF2-40B4-BE49-F238E27FC236}">
              <a16:creationId xmlns:a16="http://schemas.microsoft.com/office/drawing/2014/main" id="{00000000-0008-0000-1300-000006000000}"/>
            </a:ext>
          </a:extLst>
        </xdr:cNvPr>
        <xdr:cNvSpPr/>
      </xdr:nvSpPr>
      <xdr:spPr>
        <a:xfrm>
          <a:off x="8858251" y="598713"/>
          <a:ext cx="2843892"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9" name="Rounded Rectangle 8">
          <a:extLst>
            <a:ext uri="{FF2B5EF4-FFF2-40B4-BE49-F238E27FC236}">
              <a16:creationId xmlns:a16="http://schemas.microsoft.com/office/drawing/2014/main" id="{00000000-0008-0000-1300-000009000000}"/>
            </a:ext>
          </a:extLst>
        </xdr:cNvPr>
        <xdr:cNvSpPr/>
      </xdr:nvSpPr>
      <xdr:spPr>
        <a:xfrm>
          <a:off x="2558143" y="326572"/>
          <a:ext cx="498021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300-00000B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204108" y="1728108"/>
          <a:ext cx="7728856" cy="59054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1. Determine the probability for the outcome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2. Find the desired probability</a:t>
          </a: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13" name="Straight Connector 12">
          <a:extLst>
            <a:ext uri="{FF2B5EF4-FFF2-40B4-BE49-F238E27FC236}">
              <a16:creationId xmlns:a16="http://schemas.microsoft.com/office/drawing/2014/main" id="{00000000-0008-0000-1300-00000D000000}"/>
            </a:ext>
          </a:extLst>
        </xdr:cNvPr>
        <xdr:cNvCxnSpPr/>
      </xdr:nvCxnSpPr>
      <xdr:spPr>
        <a:xfrm>
          <a:off x="8501062" y="1939017"/>
          <a:ext cx="0" cy="55381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0</xdr:colOff>
      <xdr:row>4</xdr:row>
      <xdr:rowOff>0</xdr:rowOff>
    </xdr:from>
    <xdr:to>
      <xdr:col>17</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300-000007000000}"/>
            </a:ext>
          </a:extLst>
        </xdr:cNvPr>
        <xdr:cNvSpPr/>
      </xdr:nvSpPr>
      <xdr:spPr>
        <a:xfrm rot="10800000" flipV="1">
          <a:off x="12328071"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14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14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04209" y="220434"/>
          <a:ext cx="1227364"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19</xdr:col>
      <xdr:colOff>291192</xdr:colOff>
      <xdr:row>3</xdr:row>
      <xdr:rowOff>132330</xdr:rowOff>
    </xdr:from>
    <xdr:to>
      <xdr:col>26</xdr:col>
      <xdr:colOff>299356</xdr:colOff>
      <xdr:row>7</xdr:row>
      <xdr:rowOff>110557</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11190513" y="703830"/>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17</xdr:col>
      <xdr:colOff>84363</xdr:colOff>
      <xdr:row>6</xdr:row>
      <xdr:rowOff>182335</xdr:rowOff>
    </xdr:from>
    <xdr:to>
      <xdr:col>17</xdr:col>
      <xdr:colOff>95249</xdr:colOff>
      <xdr:row>37</xdr:row>
      <xdr:rowOff>51707</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10003970" y="132533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16</xdr:col>
      <xdr:colOff>95250</xdr:colOff>
      <xdr:row>5</xdr:row>
      <xdr:rowOff>171450</xdr:rowOff>
    </xdr:to>
    <xdr:sp macro="" textlink="">
      <xdr:nvSpPr>
        <xdr:cNvPr id="5" name="Rounded Rectangle 4">
          <a:extLst>
            <a:ext uri="{FF2B5EF4-FFF2-40B4-BE49-F238E27FC236}">
              <a16:creationId xmlns:a16="http://schemas.microsoft.com/office/drawing/2014/main" id="{00000000-0008-0000-1500-000005000000}"/>
            </a:ext>
          </a:extLst>
        </xdr:cNvPr>
        <xdr:cNvSpPr/>
      </xdr:nvSpPr>
      <xdr:spPr>
        <a:xfrm>
          <a:off x="3085420" y="285750"/>
          <a:ext cx="648040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Example</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76249" y="2381251"/>
          <a:ext cx="6221527" cy="736690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Suppose officials at the northern California headquarters of Google have recently performed a survey of computer users to determine how many Internet searches individuals do daily using Google. </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600-00000B000000}"/>
            </a:ext>
          </a:extLst>
        </xdr:cNvPr>
        <xdr:cNvSpPr/>
      </xdr:nvSpPr>
      <xdr:spPr>
        <a:xfrm>
          <a:off x="1006930" y="220434"/>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168727</xdr:colOff>
      <xdr:row>2</xdr:row>
      <xdr:rowOff>105115</xdr:rowOff>
    </xdr:from>
    <xdr:to>
      <xdr:col>20</xdr:col>
      <xdr:colOff>285749</xdr:colOff>
      <xdr:row>6</xdr:row>
      <xdr:rowOff>83342</xdr:rowOff>
    </xdr:to>
    <xdr:sp macro="" textlink="">
      <xdr:nvSpPr>
        <xdr:cNvPr id="12" name="Rounded Rectangle 11">
          <a:extLst>
            <a:ext uri="{FF2B5EF4-FFF2-40B4-BE49-F238E27FC236}">
              <a16:creationId xmlns:a16="http://schemas.microsoft.com/office/drawing/2014/main" id="{00000000-0008-0000-1600-00000C000000}"/>
            </a:ext>
          </a:extLst>
        </xdr:cNvPr>
        <xdr:cNvSpPr/>
      </xdr:nvSpPr>
      <xdr:spPr>
        <a:xfrm>
          <a:off x="8319406" y="486115"/>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846364</xdr:colOff>
      <xdr:row>3</xdr:row>
      <xdr:rowOff>87085</xdr:rowOff>
    </xdr:from>
    <xdr:to>
      <xdr:col>11</xdr:col>
      <xdr:colOff>857250</xdr:colOff>
      <xdr:row>34</xdr:row>
      <xdr:rowOff>65314</xdr:rowOff>
    </xdr:to>
    <xdr:cxnSp macro="">
      <xdr:nvCxnSpPr>
        <xdr:cNvPr id="13" name="Straight Connector 12">
          <a:extLst>
            <a:ext uri="{FF2B5EF4-FFF2-40B4-BE49-F238E27FC236}">
              <a16:creationId xmlns:a16="http://schemas.microsoft.com/office/drawing/2014/main" id="{00000000-0008-0000-1600-00000D000000}"/>
            </a:ext>
          </a:extLst>
        </xdr:cNvPr>
        <xdr:cNvCxnSpPr/>
      </xdr:nvCxnSpPr>
      <xdr:spPr>
        <a:xfrm flipH="1">
          <a:off x="7649935" y="65858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11</xdr:col>
      <xdr:colOff>693965</xdr:colOff>
      <xdr:row>5</xdr:row>
      <xdr:rowOff>171450</xdr:rowOff>
    </xdr:to>
    <xdr:sp macro="" textlink="">
      <xdr:nvSpPr>
        <xdr:cNvPr id="15" name="Rounded Rectangle 14">
          <a:extLst>
            <a:ext uri="{FF2B5EF4-FFF2-40B4-BE49-F238E27FC236}">
              <a16:creationId xmlns:a16="http://schemas.microsoft.com/office/drawing/2014/main" id="{00000000-0008-0000-1600-00000F000000}"/>
            </a:ext>
          </a:extLst>
        </xdr:cNvPr>
        <xdr:cNvSpPr/>
      </xdr:nvSpPr>
      <xdr:spPr>
        <a:xfrm>
          <a:off x="3085420" y="285750"/>
          <a:ext cx="4412116"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18" name="TextBox 17">
          <a:extLst>
            <a:ext uri="{FF2B5EF4-FFF2-40B4-BE49-F238E27FC236}">
              <a16:creationId xmlns:a16="http://schemas.microsoft.com/office/drawing/2014/main" id="{00000000-0008-0000-1600-000012000000}"/>
            </a:ext>
          </a:extLst>
        </xdr:cNvPr>
        <xdr:cNvSpPr txBox="1"/>
      </xdr:nvSpPr>
      <xdr:spPr>
        <a:xfrm>
          <a:off x="476249" y="2381251"/>
          <a:ext cx="6250102" cy="737507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1.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possible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 Determine the probability of</a:t>
          </a:r>
        </a:p>
        <a:p>
          <a:r>
            <a:rPr lang="en-US" sz="2400" baseline="0">
              <a:latin typeface="Lucida Bright" panose="02040602050505020304" pitchFamily="18" charset="0"/>
              <a:cs typeface="FrankRuehl" panose="020E0503060101010101" pitchFamily="34" charset="-79"/>
            </a:rPr>
            <a:t>   each possible outcome.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Define the event of interest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5. Compute the desired probability</a:t>
          </a:r>
        </a:p>
      </xdr:txBody>
    </xdr:sp>
    <xdr:clientData/>
  </xdr:twoCellAnchor>
  <xdr:twoCellAnchor>
    <xdr:from>
      <xdr:col>23</xdr:col>
      <xdr:colOff>0</xdr:colOff>
      <xdr:row>5</xdr:row>
      <xdr:rowOff>0</xdr:rowOff>
    </xdr:from>
    <xdr:to>
      <xdr:col>26</xdr:col>
      <xdr:colOff>167902</xdr:colOff>
      <xdr:row>11</xdr:row>
      <xdr:rowOff>66786</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600-000008000000}"/>
            </a:ext>
          </a:extLst>
        </xdr:cNvPr>
        <xdr:cNvSpPr/>
      </xdr:nvSpPr>
      <xdr:spPr>
        <a:xfrm rot="10800000" flipV="1">
          <a:off x="12586607" y="952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17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17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17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17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17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17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8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 Example</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3266</xdr:rowOff>
    </xdr:from>
    <xdr:to>
      <xdr:col>11</xdr:col>
      <xdr:colOff>43543</xdr:colOff>
      <xdr:row>45</xdr:row>
      <xdr:rowOff>190499</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544285" y="1908266"/>
          <a:ext cx="6302829" cy="707244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Starbucks, sells caffinated and decafinated drinks. One of the difficulties in this business is determining how much of a given product to prepare for the day. </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Suppose a store manager is interested in determining the probaility that a customer will select a decaf versus a caffeinated drink.</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 She has maintained records of customer purchases for the past three weeks. The probability can be assessed using relative frequency with the following steps:</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8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8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6.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9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9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544285" y="1908267"/>
          <a:ext cx="6271533" cy="480958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9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9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9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27.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a:off x="7293429" y="1578429"/>
          <a:ext cx="0" cy="11076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9" name="Rounded Rectangle 8">
          <a:extLst>
            <a:ext uri="{FF2B5EF4-FFF2-40B4-BE49-F238E27FC236}">
              <a16:creationId xmlns:a16="http://schemas.microsoft.com/office/drawing/2014/main" id="{00000000-0008-0000-1A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1A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18" name="TextBox 17">
          <a:extLst>
            <a:ext uri="{FF2B5EF4-FFF2-40B4-BE49-F238E27FC236}">
              <a16:creationId xmlns:a16="http://schemas.microsoft.com/office/drawing/2014/main" id="{00000000-0008-0000-1A00-000012000000}"/>
            </a:ext>
          </a:extLst>
        </xdr:cNvPr>
        <xdr:cNvSpPr txBox="1"/>
      </xdr:nvSpPr>
      <xdr:spPr>
        <a:xfrm>
          <a:off x="544285" y="1908267"/>
          <a:ext cx="6302829" cy="481366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1A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20" name="Rounded Rectangle 19">
          <a:extLst>
            <a:ext uri="{FF2B5EF4-FFF2-40B4-BE49-F238E27FC236}">
              <a16:creationId xmlns:a16="http://schemas.microsoft.com/office/drawing/2014/main" id="{00000000-0008-0000-1A00-000014000000}"/>
            </a:ext>
          </a:extLst>
        </xdr:cNvPr>
        <xdr:cNvSpPr/>
      </xdr:nvSpPr>
      <xdr:spPr>
        <a:xfrm>
          <a:off x="8509906" y="690223"/>
          <a:ext cx="3559629"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21" name="Straight Connector 20">
          <a:extLst>
            <a:ext uri="{FF2B5EF4-FFF2-40B4-BE49-F238E27FC236}">
              <a16:creationId xmlns:a16="http://schemas.microsoft.com/office/drawing/2014/main" id="{00000000-0008-0000-1A00-000015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0</xdr:colOff>
      <xdr:row>3</xdr:row>
      <xdr:rowOff>0</xdr:rowOff>
    </xdr:from>
    <xdr:to>
      <xdr:col>26</xdr:col>
      <xdr:colOff>576116</xdr:colOff>
      <xdr:row>9</xdr:row>
      <xdr:rowOff>66786</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1A00-00000A000000}"/>
            </a:ext>
          </a:extLst>
        </xdr:cNvPr>
        <xdr:cNvSpPr/>
      </xdr:nvSpPr>
      <xdr:spPr>
        <a:xfrm rot="10800000" flipV="1">
          <a:off x="12994821"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1B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1B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1B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1B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609600" y="2163536"/>
          <a:ext cx="6681106" cy="572452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managers at King's fine Clothes plan to hold a special promotion over labor Day weekend. Each customer who makes a purchase exceeding $100 will qualify to select an envelope from a large drum. Inside the envelope are coupons for pecentage discounts of the purchase total. At the begining of the weekend, there were 500 coupons.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400 were for a 100% discount</a:t>
          </a:r>
        </a:p>
        <a:p>
          <a:r>
            <a:rPr lang="en-US" sz="2000" baseline="0">
              <a:solidFill>
                <a:schemeClr val="dk1"/>
              </a:solidFill>
              <a:latin typeface="+mn-lt"/>
              <a:ea typeface="+mn-ea"/>
              <a:cs typeface="+mn-cs"/>
            </a:rPr>
            <a:t>50 were for 20% discount</a:t>
          </a:r>
        </a:p>
        <a:p>
          <a:r>
            <a:rPr lang="en-US" sz="2000" baseline="0">
              <a:solidFill>
                <a:schemeClr val="dk1"/>
              </a:solidFill>
              <a:latin typeface="+mn-lt"/>
              <a:ea typeface="+mn-ea"/>
              <a:cs typeface="+mn-cs"/>
            </a:rPr>
            <a:t>45 were fpr 30% discount</a:t>
          </a:r>
        </a:p>
        <a:p>
          <a:r>
            <a:rPr lang="en-US" sz="2000" baseline="0">
              <a:solidFill>
                <a:schemeClr val="dk1"/>
              </a:solidFill>
              <a:latin typeface="+mn-lt"/>
              <a:ea typeface="+mn-ea"/>
              <a:cs typeface="+mn-cs"/>
            </a:rPr>
            <a:t>5 were for 50% discount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probability of getting a particular discount amount can be determined using classical assessment with the following steps:</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353787" y="408214"/>
          <a:ext cx="1300842"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4" name="Straight Connector 3">
          <a:extLst>
            <a:ext uri="{FF2B5EF4-FFF2-40B4-BE49-F238E27FC236}">
              <a16:creationId xmlns:a16="http://schemas.microsoft.com/office/drawing/2014/main" id="{00000000-0008-0000-1C00-000004000000}"/>
            </a:ext>
          </a:extLst>
        </xdr:cNvPr>
        <xdr:cNvCxnSpPr/>
      </xdr:nvCxnSpPr>
      <xdr:spPr>
        <a:xfrm>
          <a:off x="7965622" y="680357"/>
          <a:ext cx="54430" cy="1118098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5" name="Rounded Rectangle 4">
          <a:extLst>
            <a:ext uri="{FF2B5EF4-FFF2-40B4-BE49-F238E27FC236}">
              <a16:creationId xmlns:a16="http://schemas.microsoft.com/office/drawing/2014/main" id="{00000000-0008-0000-1C00-000005000000}"/>
            </a:ext>
          </a:extLst>
        </xdr:cNvPr>
        <xdr:cNvSpPr/>
      </xdr:nvSpPr>
      <xdr:spPr>
        <a:xfrm>
          <a:off x="8523514" y="680357"/>
          <a:ext cx="3133725"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6" name="Rounded Rectangle 5">
          <a:extLst>
            <a:ext uri="{FF2B5EF4-FFF2-40B4-BE49-F238E27FC236}">
              <a16:creationId xmlns:a16="http://schemas.microsoft.com/office/drawing/2014/main" id="{00000000-0008-0000-1C00-000006000000}"/>
            </a:ext>
          </a:extLst>
        </xdr:cNvPr>
        <xdr:cNvSpPr/>
      </xdr:nvSpPr>
      <xdr:spPr>
        <a:xfrm>
          <a:off x="2114551" y="449035"/>
          <a:ext cx="491762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Example </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1" name="TextBox 20">
          <a:extLst>
            <a:ext uri="{FF2B5EF4-FFF2-40B4-BE49-F238E27FC236}">
              <a16:creationId xmlns:a16="http://schemas.microsoft.com/office/drawing/2014/main" id="{00000000-0008-0000-1D00-000015000000}"/>
            </a:ext>
          </a:extLst>
        </xdr:cNvPr>
        <xdr:cNvSpPr txBox="1"/>
      </xdr:nvSpPr>
      <xdr:spPr>
        <a:xfrm>
          <a:off x="612321" y="2163536"/>
          <a:ext cx="6708321" cy="57694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1. Define the experiment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Determine whether the possible outcomes are</a:t>
          </a:r>
        </a:p>
        <a:p>
          <a:r>
            <a:rPr lang="en-US" sz="2000" baseline="0">
              <a:solidFill>
                <a:schemeClr val="dk1"/>
              </a:solidFill>
              <a:latin typeface="+mn-lt"/>
              <a:ea typeface="+mn-ea"/>
              <a:cs typeface="+mn-cs"/>
            </a:rPr>
            <a:t>    equally likely?</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Determine the total number of outcomes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Define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number of outcomes associated</a:t>
          </a:r>
        </a:p>
        <a:p>
          <a:r>
            <a:rPr lang="en-US" sz="2000" baseline="0">
              <a:solidFill>
                <a:schemeClr val="dk1"/>
              </a:solidFill>
              <a:latin typeface="+mn-lt"/>
              <a:ea typeface="+mn-ea"/>
              <a:cs typeface="+mn-cs"/>
            </a:rPr>
            <a:t>    with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6. Compute the classical probability</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22" name="Left Arrow 21">
          <a:hlinkClick xmlns:r="http://schemas.openxmlformats.org/officeDocument/2006/relationships" r:id="rId1"/>
          <a:extLst>
            <a:ext uri="{FF2B5EF4-FFF2-40B4-BE49-F238E27FC236}">
              <a16:creationId xmlns:a16="http://schemas.microsoft.com/office/drawing/2014/main" id="{00000000-0008-0000-1D00-000016000000}"/>
            </a:ext>
          </a:extLst>
        </xdr:cNvPr>
        <xdr:cNvSpPr/>
      </xdr:nvSpPr>
      <xdr:spPr>
        <a:xfrm>
          <a:off x="353787" y="408214"/>
          <a:ext cx="1306285"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23" name="Straight Connector 22">
          <a:extLst>
            <a:ext uri="{FF2B5EF4-FFF2-40B4-BE49-F238E27FC236}">
              <a16:creationId xmlns:a16="http://schemas.microsoft.com/office/drawing/2014/main" id="{00000000-0008-0000-1D00-000017000000}"/>
            </a:ext>
          </a:extLst>
        </xdr:cNvPr>
        <xdr:cNvCxnSpPr/>
      </xdr:nvCxnSpPr>
      <xdr:spPr>
        <a:xfrm>
          <a:off x="8001001" y="680357"/>
          <a:ext cx="54430" cy="112667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24" name="Rounded Rectangle 23">
          <a:extLst>
            <a:ext uri="{FF2B5EF4-FFF2-40B4-BE49-F238E27FC236}">
              <a16:creationId xmlns:a16="http://schemas.microsoft.com/office/drawing/2014/main" id="{00000000-0008-0000-1D00-000018000000}"/>
            </a:ext>
          </a:extLst>
        </xdr:cNvPr>
        <xdr:cNvSpPr/>
      </xdr:nvSpPr>
      <xdr:spPr>
        <a:xfrm>
          <a:off x="8523514" y="680357"/>
          <a:ext cx="3848100"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26" name="Rounded Rectangle 25">
          <a:extLst>
            <a:ext uri="{FF2B5EF4-FFF2-40B4-BE49-F238E27FC236}">
              <a16:creationId xmlns:a16="http://schemas.microsoft.com/office/drawing/2014/main" id="{00000000-0008-0000-1D00-00001A000000}"/>
            </a:ext>
          </a:extLst>
        </xdr:cNvPr>
        <xdr:cNvSpPr/>
      </xdr:nvSpPr>
      <xdr:spPr>
        <a:xfrm>
          <a:off x="2122715" y="449035"/>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20</xdr:col>
      <xdr:colOff>0</xdr:colOff>
      <xdr:row>2</xdr:row>
      <xdr:rowOff>0</xdr:rowOff>
    </xdr:from>
    <xdr:to>
      <xdr:col>22</xdr:col>
      <xdr:colOff>576116</xdr:colOff>
      <xdr:row>8</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D00-000007000000}"/>
            </a:ext>
          </a:extLst>
        </xdr:cNvPr>
        <xdr:cNvSpPr/>
      </xdr:nvSpPr>
      <xdr:spPr>
        <a:xfrm rot="10800000" flipV="1">
          <a:off x="12328071"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1E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1E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1E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1E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1E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5" name="Straight Connector 4">
          <a:extLst>
            <a:ext uri="{FF2B5EF4-FFF2-40B4-BE49-F238E27FC236}">
              <a16:creationId xmlns:a16="http://schemas.microsoft.com/office/drawing/2014/main" id="{00000000-0008-0000-1F00-000005000000}"/>
            </a:ext>
          </a:extLst>
        </xdr:cNvPr>
        <xdr:cNvCxnSpPr/>
      </xdr:nvCxnSpPr>
      <xdr:spPr>
        <a:xfrm>
          <a:off x="9059635" y="1529442"/>
          <a:ext cx="0" cy="9552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10" name="TextBox 9">
          <a:extLst>
            <a:ext uri="{FF2B5EF4-FFF2-40B4-BE49-F238E27FC236}">
              <a16:creationId xmlns:a16="http://schemas.microsoft.com/office/drawing/2014/main" id="{00000000-0008-0000-1F00-00000A000000}"/>
            </a:ext>
          </a:extLst>
        </xdr:cNvPr>
        <xdr:cNvSpPr txBox="1"/>
      </xdr:nvSpPr>
      <xdr:spPr>
        <a:xfrm>
          <a:off x="879566" y="1762941"/>
          <a:ext cx="7397750" cy="555770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latin typeface="Lucida Bright" panose="02040602050505020304" pitchFamily="18" charset="0"/>
              <a:cs typeface="FrankRuehl" panose="020E0503060101010101" pitchFamily="34" charset="-79"/>
            </a:rPr>
            <a:t>Mutually exclusive events:</a:t>
          </a:r>
        </a:p>
        <a:p>
          <a:endParaRPr lang="en-US" sz="2400">
            <a:latin typeface="Lucida Bright" panose="02040602050505020304" pitchFamily="18" charset="0"/>
            <a:cs typeface="FrankRuehl" panose="020E0503060101010101" pitchFamily="34" charset="-79"/>
          </a:endParaRPr>
        </a:p>
        <a:p>
          <a:r>
            <a:rPr lang="en-US" sz="2400">
              <a:latin typeface="Lucida Bright" panose="02040602050505020304" pitchFamily="18" charset="0"/>
              <a:cs typeface="FrankRuehl" panose="020E0503060101010101" pitchFamily="34" charset="-79"/>
            </a:rPr>
            <a:t>1.</a:t>
          </a:r>
          <a:r>
            <a:rPr lang="en-US" sz="2400" baseline="0">
              <a:latin typeface="Lucida Bright" panose="02040602050505020304" pitchFamily="18" charset="0"/>
              <a:cs typeface="FrankRuehl" panose="020E0503060101010101" pitchFamily="34" charset="-79"/>
            </a:rPr>
            <a:t>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outcomes for a single trial of</a:t>
          </a:r>
        </a:p>
        <a:p>
          <a:r>
            <a:rPr lang="en-US" sz="2400" baseline="0">
              <a:latin typeface="Lucida Bright" panose="02040602050505020304" pitchFamily="18" charset="0"/>
              <a:cs typeface="FrankRuehl" panose="020E0503060101010101" pitchFamily="34" charset="-79"/>
            </a:rPr>
            <a:t>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3.Define the sample space.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Determine whether the events are</a:t>
          </a:r>
        </a:p>
        <a:p>
          <a:r>
            <a:rPr lang="en-US" sz="2400" baseline="0">
              <a:latin typeface="Lucida Bright" panose="02040602050505020304" pitchFamily="18" charset="0"/>
              <a:cs typeface="FrankRuehl" panose="020E0503060101010101" pitchFamily="34" charset="-79"/>
            </a:rPr>
            <a:t>    mutually exclusive.</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898072" y="312965"/>
          <a:ext cx="1483178" cy="1080409"/>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12" name="Rounded Rectangle 11">
          <a:extLst>
            <a:ext uri="{FF2B5EF4-FFF2-40B4-BE49-F238E27FC236}">
              <a16:creationId xmlns:a16="http://schemas.microsoft.com/office/drawing/2014/main" id="{00000000-0008-0000-1F00-00000C000000}"/>
            </a:ext>
          </a:extLst>
        </xdr:cNvPr>
        <xdr:cNvSpPr/>
      </xdr:nvSpPr>
      <xdr:spPr>
        <a:xfrm>
          <a:off x="3769180" y="258534"/>
          <a:ext cx="5265964" cy="979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1F00-000006000000}"/>
            </a:ext>
          </a:extLst>
        </xdr:cNvPr>
        <xdr:cNvSpPr/>
      </xdr:nvSpPr>
      <xdr:spPr>
        <a:xfrm>
          <a:off x="9865180" y="462643"/>
          <a:ext cx="329292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19</xdr:col>
      <xdr:colOff>0</xdr:colOff>
      <xdr:row>2</xdr:row>
      <xdr:rowOff>0</xdr:rowOff>
    </xdr:from>
    <xdr:to>
      <xdr:col>22</xdr:col>
      <xdr:colOff>45438</xdr:colOff>
      <xdr:row>6</xdr:row>
      <xdr:rowOff>121215</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F00-000008000000}"/>
            </a:ext>
          </a:extLst>
        </xdr:cNvPr>
        <xdr:cNvSpPr/>
      </xdr:nvSpPr>
      <xdr:spPr>
        <a:xfrm rot="10800000" flipV="1">
          <a:off x="13321393"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0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20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2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20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2" name="Straight Connector 1">
          <a:extLst>
            <a:ext uri="{FF2B5EF4-FFF2-40B4-BE49-F238E27FC236}">
              <a16:creationId xmlns:a16="http://schemas.microsoft.com/office/drawing/2014/main" id="{00000000-0008-0000-2100-000002000000}"/>
            </a:ext>
          </a:extLst>
        </xdr:cNvPr>
        <xdr:cNvCxnSpPr/>
      </xdr:nvCxnSpPr>
      <xdr:spPr>
        <a:xfrm>
          <a:off x="9101817" y="1507671"/>
          <a:ext cx="0" cy="96066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885009" y="1735727"/>
          <a:ext cx="7429046" cy="561485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Contract-Works, Inc., does assembly work for high-tach companies. Each item produced on the assembly line can be thought as an experimental trial. the managers at this facility can analyze their process to determine whether the events of interest are mutually exclusive using the following steps:</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903515" y="312965"/>
          <a:ext cx="1499506" cy="106408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5" name="Rounded Rectangle 4">
          <a:extLst>
            <a:ext uri="{FF2B5EF4-FFF2-40B4-BE49-F238E27FC236}">
              <a16:creationId xmlns:a16="http://schemas.microsoft.com/office/drawing/2014/main" id="{00000000-0008-0000-2100-000005000000}"/>
            </a:ext>
          </a:extLst>
        </xdr:cNvPr>
        <xdr:cNvSpPr/>
      </xdr:nvSpPr>
      <xdr:spPr>
        <a:xfrm>
          <a:off x="3790951" y="258534"/>
          <a:ext cx="5286375" cy="9633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2100-000006000000}"/>
            </a:ext>
          </a:extLst>
        </xdr:cNvPr>
        <xdr:cNvSpPr/>
      </xdr:nvSpPr>
      <xdr:spPr>
        <a:xfrm>
          <a:off x="9912805" y="462643"/>
          <a:ext cx="3310616" cy="77288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732063" y="1986644"/>
          <a:ext cx="7870372" cy="573541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KPMG Accounting firm is interested in the sample space for an audit experiment in which the outcome of interest is the audit's completions tatus. The sample space is the list of all possible outcomes from the experiment. The accounting firm is also interested in specifyong the outcomes that makeup an event of interest. This can be using the following steps.</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4" name="Straight Connector 3">
          <a:extLst>
            <a:ext uri="{FF2B5EF4-FFF2-40B4-BE49-F238E27FC236}">
              <a16:creationId xmlns:a16="http://schemas.microsoft.com/office/drawing/2014/main" id="{00000000-0008-0000-2200-000004000000}"/>
            </a:ext>
          </a:extLst>
        </xdr:cNvPr>
        <xdr:cNvCxnSpPr/>
      </xdr:nvCxnSpPr>
      <xdr:spPr>
        <a:xfrm>
          <a:off x="8643257"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5" name="Rounded Rectangle 4">
          <a:extLst>
            <a:ext uri="{FF2B5EF4-FFF2-40B4-BE49-F238E27FC236}">
              <a16:creationId xmlns:a16="http://schemas.microsoft.com/office/drawing/2014/main" id="{00000000-0008-0000-2200-000005000000}"/>
            </a:ext>
          </a:extLst>
        </xdr:cNvPr>
        <xdr:cNvSpPr/>
      </xdr:nvSpPr>
      <xdr:spPr>
        <a:xfrm>
          <a:off x="8523513" y="734785"/>
          <a:ext cx="342900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6" name="Rounded Rectangle 5">
          <a:extLst>
            <a:ext uri="{FF2B5EF4-FFF2-40B4-BE49-F238E27FC236}">
              <a16:creationId xmlns:a16="http://schemas.microsoft.com/office/drawing/2014/main" id="{00000000-0008-0000-2200-000006000000}"/>
            </a:ext>
          </a:extLst>
        </xdr:cNvPr>
        <xdr:cNvSpPr/>
      </xdr:nvSpPr>
      <xdr:spPr>
        <a:xfrm>
          <a:off x="2601686" y="503464"/>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 Example</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734784" y="1986644"/>
          <a:ext cx="7905751" cy="5810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Defining an event of interest: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1. Define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2. List the outcomes associated with one trial of</a:t>
          </a:r>
        </a:p>
        <a:p>
          <a:r>
            <a:rPr lang="en-US" sz="2000" baseline="0">
              <a:solidFill>
                <a:schemeClr val="dk1"/>
              </a:solidFill>
              <a:latin typeface="Lucida Bright" panose="02040602050505020304" pitchFamily="18" charset="0"/>
              <a:ea typeface="+mn-ea"/>
              <a:cs typeface="+mn-cs"/>
            </a:rPr>
            <a:t>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3. Define the sample space.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 Define the event of Interest.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5" name="Straight Connector 4">
          <a:extLst>
            <a:ext uri="{FF2B5EF4-FFF2-40B4-BE49-F238E27FC236}">
              <a16:creationId xmlns:a16="http://schemas.microsoft.com/office/drawing/2014/main" id="{00000000-0008-0000-2300-000005000000}"/>
            </a:ext>
          </a:extLst>
        </xdr:cNvPr>
        <xdr:cNvCxnSpPr/>
      </xdr:nvCxnSpPr>
      <xdr:spPr>
        <a:xfrm>
          <a:off x="8681357" y="1660071"/>
          <a:ext cx="0" cy="889907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6" name="Rounded Rectangle 5">
          <a:extLst>
            <a:ext uri="{FF2B5EF4-FFF2-40B4-BE49-F238E27FC236}">
              <a16:creationId xmlns:a16="http://schemas.microsoft.com/office/drawing/2014/main" id="{00000000-0008-0000-2300-000006000000}"/>
            </a:ext>
          </a:extLst>
        </xdr:cNvPr>
        <xdr:cNvSpPr/>
      </xdr:nvSpPr>
      <xdr:spPr>
        <a:xfrm>
          <a:off x="8558892" y="734785"/>
          <a:ext cx="344260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10" name="Rounded Rectangle 9">
          <a:extLst>
            <a:ext uri="{FF2B5EF4-FFF2-40B4-BE49-F238E27FC236}">
              <a16:creationId xmlns:a16="http://schemas.microsoft.com/office/drawing/2014/main" id="{00000000-0008-0000-2300-00000A000000}"/>
            </a:ext>
          </a:extLst>
        </xdr:cNvPr>
        <xdr:cNvSpPr/>
      </xdr:nvSpPr>
      <xdr:spPr>
        <a:xfrm>
          <a:off x="2612572" y="503464"/>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21</xdr:col>
      <xdr:colOff>0</xdr:colOff>
      <xdr:row>4</xdr:row>
      <xdr:rowOff>0</xdr:rowOff>
    </xdr:from>
    <xdr:to>
      <xdr:col>23</xdr:col>
      <xdr:colOff>576117</xdr:colOff>
      <xdr:row>10</xdr:row>
      <xdr:rowOff>66786</xdr:rowOff>
    </xdr:to>
    <xdr:sp macro="" textlink="">
      <xdr:nvSpPr>
        <xdr:cNvPr id="11" name="Left Arrow 10">
          <a:hlinkClick xmlns:r="http://schemas.openxmlformats.org/officeDocument/2006/relationships" r:id="rId2"/>
          <a:extLst>
            <a:ext uri="{FF2B5EF4-FFF2-40B4-BE49-F238E27FC236}">
              <a16:creationId xmlns:a16="http://schemas.microsoft.com/office/drawing/2014/main" id="{00000000-0008-0000-2300-00000B000000}"/>
            </a:ext>
          </a:extLst>
        </xdr:cNvPr>
        <xdr:cNvSpPr/>
      </xdr:nvSpPr>
      <xdr:spPr>
        <a:xfrm rot="10800000" flipV="1">
          <a:off x="13198929"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4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24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24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732064" y="1986645"/>
          <a:ext cx="8723540" cy="51407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The</a:t>
          </a:r>
          <a:r>
            <a:rPr lang="en-US" sz="1800" baseline="0">
              <a:solidFill>
                <a:schemeClr val="dk1"/>
              </a:solidFill>
              <a:latin typeface="Lucida Bright" panose="02040602050505020304" pitchFamily="18" charset="0"/>
              <a:ea typeface="+mn-ea"/>
              <a:cs typeface="+mn-cs"/>
            </a:rPr>
            <a:t> sales manager for the West Side Drive-in is interested in analyzing the sales of its three best-selling hamburgers. As part of this analysis, he might be interested in defining the sample space (possible outcomes) for two randomly selected customers.</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25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489857</xdr:colOff>
      <xdr:row>4</xdr:row>
      <xdr:rowOff>95247</xdr:rowOff>
    </xdr:from>
    <xdr:to>
      <xdr:col>18</xdr:col>
      <xdr:colOff>585107</xdr:colOff>
      <xdr:row>8</xdr:row>
      <xdr:rowOff>136070</xdr:rowOff>
    </xdr:to>
    <xdr:sp macro="" textlink="">
      <xdr:nvSpPr>
        <xdr:cNvPr id="5" name="Rounded Rectangle 4">
          <a:extLst>
            <a:ext uri="{FF2B5EF4-FFF2-40B4-BE49-F238E27FC236}">
              <a16:creationId xmlns:a16="http://schemas.microsoft.com/office/drawing/2014/main" id="{00000000-0008-0000-2500-000005000000}"/>
            </a:ext>
          </a:extLst>
        </xdr:cNvPr>
        <xdr:cNvSpPr/>
      </xdr:nvSpPr>
      <xdr:spPr>
        <a:xfrm>
          <a:off x="10310132" y="857247"/>
          <a:ext cx="3752850"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25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Example</a:t>
          </a:r>
        </a:p>
      </xdr:txBody>
    </xdr:sp>
    <xdr:clientData/>
  </xdr:twoCellAnchor>
  <xdr:twoCellAnchor>
    <xdr:from>
      <xdr:col>20</xdr:col>
      <xdr:colOff>0</xdr:colOff>
      <xdr:row>3</xdr:row>
      <xdr:rowOff>0</xdr:rowOff>
    </xdr:from>
    <xdr:to>
      <xdr:col>22</xdr:col>
      <xdr:colOff>576116</xdr:colOff>
      <xdr:row>9</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2500-000007000000}"/>
            </a:ext>
          </a:extLst>
        </xdr:cNvPr>
        <xdr:cNvSpPr/>
      </xdr:nvSpPr>
      <xdr:spPr>
        <a:xfrm rot="10800000" flipV="1">
          <a:off x="14750143"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34785" y="1986645"/>
          <a:ext cx="8749394" cy="514349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Defining</a:t>
          </a:r>
          <a:r>
            <a:rPr lang="en-US" sz="1800" baseline="0">
              <a:solidFill>
                <a:schemeClr val="dk1"/>
              </a:solidFill>
              <a:latin typeface="Lucida Bright" panose="02040602050505020304" pitchFamily="18" charset="0"/>
              <a:ea typeface="+mn-ea"/>
              <a:cs typeface="+mn-cs"/>
            </a:rPr>
            <a:t> the Sample Space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1. Define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2. Define the outcomes for one trial of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3. Define the sample space.</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7" name="Straight Connector 6">
          <a:extLst>
            <a:ext uri="{FF2B5EF4-FFF2-40B4-BE49-F238E27FC236}">
              <a16:creationId xmlns:a16="http://schemas.microsoft.com/office/drawing/2014/main" id="{00000000-0008-0000-2600-000007000000}"/>
            </a:ext>
          </a:extLst>
        </xdr:cNvPr>
        <xdr:cNvCxnSpPr/>
      </xdr:nvCxnSpPr>
      <xdr:spPr>
        <a:xfrm>
          <a:off x="9797143" y="1619250"/>
          <a:ext cx="0" cy="8722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17</xdr:col>
      <xdr:colOff>285749</xdr:colOff>
      <xdr:row>6</xdr:row>
      <xdr:rowOff>176891</xdr:rowOff>
    </xdr:to>
    <xdr:sp macro="" textlink="">
      <xdr:nvSpPr>
        <xdr:cNvPr id="8" name="Rounded Rectangle 7">
          <a:extLst>
            <a:ext uri="{FF2B5EF4-FFF2-40B4-BE49-F238E27FC236}">
              <a16:creationId xmlns:a16="http://schemas.microsoft.com/office/drawing/2014/main" id="{00000000-0008-0000-26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26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20</xdr:col>
      <xdr:colOff>172275</xdr:colOff>
      <xdr:row>3</xdr:row>
      <xdr:rowOff>42071</xdr:rowOff>
    </xdr:from>
    <xdr:to>
      <xdr:col>23</xdr:col>
      <xdr:colOff>136070</xdr:colOff>
      <xdr:row>9</xdr:row>
      <xdr:rowOff>108857</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2600-00000A000000}"/>
            </a:ext>
          </a:extLst>
        </xdr:cNvPr>
        <xdr:cNvSpPr/>
      </xdr:nvSpPr>
      <xdr:spPr>
        <a:xfrm rot="10800000" flipV="1">
          <a:off x="14922418" y="613571"/>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P39:R41"/>
  <sheetViews>
    <sheetView showRowColHeaders="0" tabSelected="1" zoomScale="70" zoomScaleNormal="70" workbookViewId="0"/>
  </sheetViews>
  <sheetFormatPr defaultColWidth="9.140625" defaultRowHeight="15" x14ac:dyDescent="0.25"/>
  <cols>
    <col min="1" max="16384" width="9.140625" style="1"/>
  </cols>
  <sheetData>
    <row r="39" spans="16:18" x14ac:dyDescent="0.25">
      <c r="P39" s="74"/>
      <c r="Q39" s="74"/>
      <c r="R39" s="74"/>
    </row>
    <row r="40" spans="16:18" x14ac:dyDescent="0.25">
      <c r="P40" s="74"/>
      <c r="Q40" s="74"/>
      <c r="R40" s="74"/>
    </row>
    <row r="41" spans="16:18" x14ac:dyDescent="0.25">
      <c r="P41" s="74"/>
      <c r="Q41" s="74"/>
      <c r="R41" s="74"/>
    </row>
  </sheetData>
  <sheetProtection algorithmName="SHA-512" hashValue="gqHGcg3IFjdyu4NUp5swOMiQRoU0g40F8VVl1eShEjTBLc/65M7siOYTK+53atZVLVLrB0FshK9GbOcgQRNDag==" saltValue="APsGdGqgMGIEgGNC9YlLuA==" spinCount="100000" sheet="1" selectLockedCells="1" selectUnlockedCells="1"/>
  <mergeCells count="1">
    <mergeCell ref="P39:R41"/>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zoomScale="70" zoomScaleNormal="70" workbookViewId="0"/>
  </sheetViews>
  <sheetFormatPr defaultColWidth="9.140625" defaultRowHeight="15" x14ac:dyDescent="0.25"/>
  <cols>
    <col min="1" max="16384" width="9.14062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1" spans="14:15" ht="14.45" customHeight="1" x14ac:dyDescent="0.25"/>
    <row r="12" spans="14:15" ht="14.45" customHeight="1" x14ac:dyDescent="0.25"/>
    <row r="15" spans="14:15" ht="15" customHeight="1" x14ac:dyDescent="0.25">
      <c r="N15" s="75">
        <f>STANDARDIZE(275,250,25)</f>
        <v>1</v>
      </c>
      <c r="O15" s="76"/>
    </row>
    <row r="16" spans="14:15" ht="15" customHeight="1" x14ac:dyDescent="0.25">
      <c r="N16" s="77"/>
      <c r="O16" s="78"/>
    </row>
    <row r="19" ht="15" customHeight="1" x14ac:dyDescent="0.25"/>
    <row r="20" ht="15" customHeight="1" x14ac:dyDescent="0.25"/>
    <row r="23" ht="15" customHeight="1" x14ac:dyDescent="0.25"/>
    <row r="24" ht="15" customHeight="1" x14ac:dyDescent="0.25"/>
    <row r="27" ht="15" customHeight="1" x14ac:dyDescent="0.25"/>
    <row r="28" ht="15" customHeight="1" x14ac:dyDescent="0.25"/>
    <row r="31" ht="15" customHeight="1" x14ac:dyDescent="0.25"/>
    <row r="32" ht="15" customHeight="1" x14ac:dyDescent="0.25"/>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4:AM58"/>
  <sheetViews>
    <sheetView topLeftCell="A16" zoomScale="70" zoomScaleNormal="70" workbookViewId="0">
      <selection activeCell="V6" sqref="V6"/>
    </sheetView>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4:35" ht="15" customHeight="1" x14ac:dyDescent="0.25"/>
    <row r="19" spans="4:35" ht="15" customHeight="1" x14ac:dyDescent="0.25"/>
    <row r="21" spans="4:35" ht="26.25" x14ac:dyDescent="0.4">
      <c r="D21" s="81" t="s">
        <v>43</v>
      </c>
      <c r="E21" s="82"/>
      <c r="F21" s="85" t="s">
        <v>44</v>
      </c>
      <c r="G21" s="86"/>
      <c r="H21" s="87"/>
    </row>
    <row r="22" spans="4:35" ht="33" customHeight="1" x14ac:dyDescent="0.25">
      <c r="D22" s="83"/>
      <c r="E22" s="84"/>
      <c r="F22" s="70" t="s">
        <v>40</v>
      </c>
      <c r="G22" s="70" t="s">
        <v>41</v>
      </c>
      <c r="H22" s="70" t="s">
        <v>42</v>
      </c>
    </row>
    <row r="23" spans="4:35" ht="24.75" customHeight="1" x14ac:dyDescent="0.4">
      <c r="D23" s="85" t="s">
        <v>40</v>
      </c>
      <c r="E23" s="87"/>
      <c r="F23" s="71">
        <v>38</v>
      </c>
      <c r="G23" s="70">
        <v>42</v>
      </c>
      <c r="H23" s="71">
        <f>F23+G23</f>
        <v>80</v>
      </c>
    </row>
    <row r="24" spans="4:35" ht="27" customHeight="1" x14ac:dyDescent="0.4">
      <c r="D24" s="85" t="s">
        <v>41</v>
      </c>
      <c r="E24" s="87"/>
      <c r="F24" s="70">
        <v>70</v>
      </c>
      <c r="G24" s="70">
        <v>150</v>
      </c>
      <c r="H24" s="70">
        <f>F24+G24</f>
        <v>220</v>
      </c>
      <c r="P24" s="80">
        <f>(38/300)/(80/300)</f>
        <v>0.47500000000000003</v>
      </c>
      <c r="Q24" s="80"/>
      <c r="R24" s="80"/>
      <c r="T24" s="88">
        <f>P24</f>
        <v>0.47500000000000003</v>
      </c>
      <c r="U24" s="88"/>
      <c r="V24" s="88"/>
    </row>
    <row r="25" spans="4:35" ht="33" customHeight="1" x14ac:dyDescent="0.4">
      <c r="D25" s="85" t="s">
        <v>42</v>
      </c>
      <c r="E25" s="87"/>
      <c r="F25" s="70">
        <f>F23+F24</f>
        <v>108</v>
      </c>
      <c r="G25" s="70">
        <f>G23+G24</f>
        <v>192</v>
      </c>
      <c r="H25" s="70">
        <f>H23+H24</f>
        <v>300</v>
      </c>
      <c r="P25" s="72"/>
      <c r="Q25" s="72"/>
      <c r="R25" s="72"/>
      <c r="T25" s="73"/>
      <c r="U25" s="73"/>
      <c r="V25" s="73"/>
    </row>
    <row r="26" spans="4:35" ht="15" customHeight="1" x14ac:dyDescent="0.25"/>
    <row r="27" spans="4:35" ht="15" customHeight="1" x14ac:dyDescent="0.25"/>
    <row r="28" spans="4:35" ht="29.25" x14ac:dyDescent="0.25">
      <c r="U28" s="88">
        <f>80/300</f>
        <v>0.26666666666666666</v>
      </c>
      <c r="V28" s="88"/>
      <c r="W28" s="88"/>
    </row>
    <row r="29" spans="4:35" ht="15" customHeight="1" x14ac:dyDescent="0.25">
      <c r="AG29" s="80">
        <f>(38/300)</f>
        <v>0.12666666666666668</v>
      </c>
      <c r="AH29" s="80"/>
      <c r="AI29" s="80"/>
    </row>
    <row r="30" spans="4:35" ht="15" customHeight="1" x14ac:dyDescent="0.25">
      <c r="AG30" s="80"/>
      <c r="AH30" s="80"/>
      <c r="AI30" s="80"/>
    </row>
    <row r="31" spans="4:35" ht="15" customHeight="1" x14ac:dyDescent="0.25">
      <c r="AG31" s="80"/>
      <c r="AH31" s="80"/>
      <c r="AI31" s="80"/>
    </row>
    <row r="34" spans="33:39" ht="15" customHeight="1" x14ac:dyDescent="0.25"/>
    <row r="35" spans="33:39" ht="15" customHeight="1" x14ac:dyDescent="0.25"/>
    <row r="37" spans="33:39" x14ac:dyDescent="0.25">
      <c r="AG37" s="80">
        <f>(42/300)</f>
        <v>0.14000000000000001</v>
      </c>
      <c r="AH37" s="80"/>
      <c r="AI37" s="80"/>
    </row>
    <row r="38" spans="33:39" x14ac:dyDescent="0.25">
      <c r="AG38" s="80"/>
      <c r="AH38" s="80"/>
      <c r="AI38" s="80"/>
    </row>
    <row r="39" spans="33:39" x14ac:dyDescent="0.25">
      <c r="AG39" s="80"/>
      <c r="AH39" s="80"/>
      <c r="AI39" s="80"/>
    </row>
    <row r="41" spans="33:39" ht="29.25" x14ac:dyDescent="0.25">
      <c r="AK41" s="79">
        <f>AG29+AG37+AG44+AG52</f>
        <v>1</v>
      </c>
      <c r="AL41" s="79"/>
      <c r="AM41" s="79"/>
    </row>
    <row r="44" spans="33:39" x14ac:dyDescent="0.25">
      <c r="AG44" s="80">
        <f>(70/300)</f>
        <v>0.23333333333333334</v>
      </c>
      <c r="AH44" s="80"/>
      <c r="AI44" s="80"/>
    </row>
    <row r="45" spans="33:39" x14ac:dyDescent="0.25">
      <c r="AG45" s="80"/>
      <c r="AH45" s="80"/>
      <c r="AI45" s="80"/>
    </row>
    <row r="46" spans="33:39" x14ac:dyDescent="0.25">
      <c r="AG46" s="80"/>
      <c r="AH46" s="80"/>
      <c r="AI46" s="80"/>
    </row>
    <row r="52" spans="21:35" x14ac:dyDescent="0.25">
      <c r="AG52" s="80">
        <f>(150/300)</f>
        <v>0.5</v>
      </c>
      <c r="AH52" s="80"/>
      <c r="AI52" s="80"/>
    </row>
    <row r="53" spans="21:35" x14ac:dyDescent="0.25">
      <c r="AG53" s="80"/>
      <c r="AH53" s="80"/>
      <c r="AI53" s="80"/>
    </row>
    <row r="54" spans="21:35" x14ac:dyDescent="0.25">
      <c r="AG54" s="80"/>
      <c r="AH54" s="80"/>
      <c r="AI54" s="80"/>
    </row>
    <row r="55" spans="21:35" ht="29.25" x14ac:dyDescent="0.25">
      <c r="U55" s="88">
        <f>220/300</f>
        <v>0.73333333333333328</v>
      </c>
      <c r="V55" s="88"/>
      <c r="W55" s="88"/>
    </row>
    <row r="56" spans="21:35" ht="29.25" x14ac:dyDescent="0.25">
      <c r="U56" s="89"/>
      <c r="V56" s="89"/>
      <c r="W56" s="89"/>
    </row>
    <row r="58" spans="21:35" ht="29.25" x14ac:dyDescent="0.25">
      <c r="U58" s="79">
        <f>U28+U55</f>
        <v>1</v>
      </c>
      <c r="V58" s="79"/>
      <c r="W58" s="79"/>
    </row>
  </sheetData>
  <mergeCells count="16">
    <mergeCell ref="AG52:AI54"/>
    <mergeCell ref="U55:W55"/>
    <mergeCell ref="U56:W56"/>
    <mergeCell ref="U58:W58"/>
    <mergeCell ref="D25:E25"/>
    <mergeCell ref="U28:W28"/>
    <mergeCell ref="AG29:AI31"/>
    <mergeCell ref="AG37:AI39"/>
    <mergeCell ref="AK41:AM41"/>
    <mergeCell ref="AG44:AI46"/>
    <mergeCell ref="D21:E22"/>
    <mergeCell ref="F21:H21"/>
    <mergeCell ref="D23:E23"/>
    <mergeCell ref="D24:E24"/>
    <mergeCell ref="P24:R24"/>
    <mergeCell ref="T24:V24"/>
  </mergeCells>
  <pageMargins left="0.7" right="0.7"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R14:S41"/>
  <sheetViews>
    <sheetView zoomScale="40" zoomScaleNormal="40" zoomScaleSheetLayoutView="4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18:19" ht="15" customHeight="1" x14ac:dyDescent="0.25"/>
    <row r="19" spans="18:19" ht="15" customHeight="1" x14ac:dyDescent="0.25"/>
    <row r="21" spans="18:19" ht="26.25" customHeight="1" x14ac:dyDescent="0.25">
      <c r="R21" s="90">
        <f>_xlfn.BINOM.DIST(0,4,0.1,0)</f>
        <v>0.65610000000000002</v>
      </c>
      <c r="S21" s="91"/>
    </row>
    <row r="22" spans="18:19" ht="33" customHeight="1" x14ac:dyDescent="0.25">
      <c r="R22" s="92"/>
      <c r="S22" s="93"/>
    </row>
    <row r="23" spans="18:19" ht="24.75" customHeight="1" x14ac:dyDescent="0.25"/>
    <row r="24" spans="18:19" ht="27" customHeight="1" x14ac:dyDescent="0.25">
      <c r="R24" s="90">
        <f>_xlfn.BINOM.DIST(1,4,0.1,0)</f>
        <v>0.29159999999999991</v>
      </c>
      <c r="S24" s="91"/>
    </row>
    <row r="25" spans="18:19" ht="33" customHeight="1" x14ac:dyDescent="0.25">
      <c r="R25" s="92"/>
      <c r="S25" s="93"/>
    </row>
    <row r="26" spans="18:19" ht="15" customHeight="1" x14ac:dyDescent="0.25"/>
    <row r="28" spans="18:19" x14ac:dyDescent="0.25">
      <c r="R28" s="90">
        <f>_xlfn.BINOM.DIST(2,4,0.1,0)</f>
        <v>4.8600000000000011E-2</v>
      </c>
      <c r="S28" s="91"/>
    </row>
    <row r="29" spans="18:19" ht="15" customHeight="1" x14ac:dyDescent="0.25">
      <c r="R29" s="94"/>
      <c r="S29" s="95"/>
    </row>
    <row r="30" spans="18:19" ht="15" customHeight="1" x14ac:dyDescent="0.25">
      <c r="R30" s="94"/>
      <c r="S30" s="95"/>
    </row>
    <row r="31" spans="18:19" x14ac:dyDescent="0.25">
      <c r="R31" s="94"/>
      <c r="S31" s="95"/>
    </row>
    <row r="32" spans="18:19" x14ac:dyDescent="0.25">
      <c r="R32" s="92"/>
      <c r="S32" s="93"/>
    </row>
    <row r="35" spans="18:19" ht="15" customHeight="1" x14ac:dyDescent="0.25"/>
    <row r="36" spans="18:19" ht="15" customHeight="1" x14ac:dyDescent="0.25"/>
    <row r="37" spans="18:19" x14ac:dyDescent="0.25">
      <c r="R37" s="96">
        <f>R21+R24+R28</f>
        <v>0.99629999999999996</v>
      </c>
      <c r="S37" s="97"/>
    </row>
    <row r="38" spans="18:19" x14ac:dyDescent="0.25">
      <c r="R38" s="98"/>
      <c r="S38" s="99"/>
    </row>
    <row r="39" spans="18:19" x14ac:dyDescent="0.25">
      <c r="R39" s="98"/>
      <c r="S39" s="99"/>
    </row>
    <row r="40" spans="18:19" x14ac:dyDescent="0.25">
      <c r="R40" s="98"/>
      <c r="S40" s="99"/>
    </row>
    <row r="41" spans="18:19" x14ac:dyDescent="0.25">
      <c r="R41" s="100"/>
      <c r="S41" s="101"/>
    </row>
  </sheetData>
  <mergeCells count="4">
    <mergeCell ref="R21:S22"/>
    <mergeCell ref="R24:S25"/>
    <mergeCell ref="R28:S32"/>
    <mergeCell ref="R37:S41"/>
  </mergeCells>
  <pageMargins left="0.7" right="0.7" top="0.75" bottom="0.75" header="0.3" footer="0.3"/>
  <pageSetup scale="4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4:A41"/>
  <sheetViews>
    <sheetView zoomScale="50" zoomScaleNormal="5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pageMargins left="0.7" right="0.7" top="0.75" bottom="0.75" header="0.3" footer="0.3"/>
  <pageSetup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P14:Y35"/>
  <sheetViews>
    <sheetView zoomScale="40" zoomScaleNormal="4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spans="24:25" ht="14.45" customHeight="1" x14ac:dyDescent="0.25"/>
    <row r="15" spans="24:25" ht="14.45" customHeight="1" x14ac:dyDescent="0.25">
      <c r="X15" s="104">
        <f>_xlfn.BINOM.DIST(3,4,0.1,0)</f>
        <v>3.6000000000000025E-3</v>
      </c>
      <c r="Y15" s="105"/>
    </row>
    <row r="16" spans="24:25" ht="31.9" customHeight="1" x14ac:dyDescent="0.25">
      <c r="X16" s="106"/>
      <c r="Y16" s="107"/>
    </row>
    <row r="18" spans="16:25" ht="15" customHeight="1" x14ac:dyDescent="0.25">
      <c r="X18" s="90">
        <f>_xlfn.BINOM.DIST(4,4,0.1,0)</f>
        <v>1.0000000000000009E-4</v>
      </c>
      <c r="Y18" s="91"/>
    </row>
    <row r="19" spans="16:25" ht="15" customHeight="1" x14ac:dyDescent="0.25">
      <c r="X19" s="94"/>
      <c r="Y19" s="95"/>
    </row>
    <row r="20" spans="16:25" x14ac:dyDescent="0.25">
      <c r="X20" s="92"/>
      <c r="Y20" s="93"/>
    </row>
    <row r="22" spans="16:25" ht="33" customHeight="1" x14ac:dyDescent="0.25"/>
    <row r="23" spans="16:25" ht="24.75" customHeight="1" x14ac:dyDescent="0.25">
      <c r="X23" s="96">
        <f>0.0036 +0.0001</f>
        <v>3.6999999999999997E-3</v>
      </c>
      <c r="Y23" s="97"/>
    </row>
    <row r="24" spans="16:25" ht="27" customHeight="1" x14ac:dyDescent="0.25">
      <c r="P24" s="102"/>
      <c r="Q24" s="102"/>
      <c r="R24" s="102"/>
      <c r="T24" s="103"/>
      <c r="U24" s="103"/>
      <c r="V24" s="103"/>
      <c r="X24" s="100"/>
      <c r="Y24" s="101"/>
    </row>
    <row r="25" spans="16:25" ht="33" customHeight="1" x14ac:dyDescent="0.25">
      <c r="P25" s="102"/>
      <c r="Q25" s="102"/>
      <c r="R25" s="102"/>
      <c r="T25" s="103"/>
      <c r="U25" s="103"/>
      <c r="V25" s="103"/>
    </row>
    <row r="26" spans="16:25" ht="15" customHeight="1" x14ac:dyDescent="0.25"/>
    <row r="27" spans="16:25" ht="15" customHeight="1" x14ac:dyDescent="0.25"/>
    <row r="30" spans="16:25" ht="15" customHeight="1" x14ac:dyDescent="0.25"/>
    <row r="31" spans="16:25" ht="15" customHeight="1" x14ac:dyDescent="0.25"/>
    <row r="34" ht="15" customHeight="1" x14ac:dyDescent="0.25"/>
    <row r="35" ht="15" customHeight="1" x14ac:dyDescent="0.25"/>
  </sheetData>
  <mergeCells count="5">
    <mergeCell ref="X18:Y20"/>
    <mergeCell ref="X23:Y24"/>
    <mergeCell ref="P24:R25"/>
    <mergeCell ref="T24:V25"/>
    <mergeCell ref="X15:Y16"/>
  </mergeCells>
  <pageMargins left="0.7" right="0.7" top="0.75" bottom="0.75" header="0.3" footer="0.3"/>
  <pageSetup scale="4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P14:V35"/>
  <sheetViews>
    <sheetView zoomScale="50" zoomScaleNormal="5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7" spans="16:22" ht="15" customHeight="1" x14ac:dyDescent="0.25"/>
    <row r="18" spans="16:22" ht="15" customHeight="1" x14ac:dyDescent="0.25"/>
    <row r="19" spans="16:22" ht="15" customHeight="1" x14ac:dyDescent="0.25"/>
    <row r="22" spans="16:22" ht="33" customHeight="1" x14ac:dyDescent="0.25"/>
    <row r="23" spans="16:22" ht="24.75" customHeight="1" x14ac:dyDescent="0.25"/>
    <row r="24" spans="16:22" ht="27" customHeight="1" x14ac:dyDescent="0.25">
      <c r="P24" s="102"/>
      <c r="Q24" s="102"/>
      <c r="R24" s="102"/>
      <c r="T24" s="103"/>
      <c r="U24" s="103"/>
      <c r="V24" s="103"/>
    </row>
    <row r="25" spans="16:22" ht="33" customHeight="1" x14ac:dyDescent="0.25">
      <c r="P25" s="102"/>
      <c r="Q25" s="102"/>
      <c r="R25" s="102"/>
      <c r="T25" s="103"/>
      <c r="U25" s="103"/>
      <c r="V25" s="103"/>
    </row>
    <row r="26" spans="16:22" ht="15" customHeight="1" x14ac:dyDescent="0.25"/>
    <row r="27" spans="16:22" ht="15" customHeight="1" x14ac:dyDescent="0.25"/>
    <row r="30" spans="16:22" ht="15" customHeight="1" x14ac:dyDescent="0.25"/>
    <row r="31" spans="16:22" ht="15" customHeight="1" x14ac:dyDescent="0.25"/>
    <row r="34" ht="15" customHeight="1" x14ac:dyDescent="0.25"/>
    <row r="35" ht="15" customHeight="1" x14ac:dyDescent="0.25"/>
  </sheetData>
  <mergeCells count="2">
    <mergeCell ref="P24:R25"/>
    <mergeCell ref="T24:V25"/>
  </mergeCells>
  <pageMargins left="0.7" right="0.7"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Q14:R35"/>
  <sheetViews>
    <sheetView zoomScale="50" zoomScaleNormal="50" workbookViewId="0"/>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17:18" ht="15" customHeight="1" x14ac:dyDescent="0.25"/>
    <row r="19" spans="17:18" ht="15" customHeight="1" x14ac:dyDescent="0.25"/>
    <row r="22" spans="17:18" ht="15" customHeight="1" x14ac:dyDescent="0.25"/>
    <row r="23" spans="17:18" ht="15" customHeight="1" x14ac:dyDescent="0.25"/>
    <row r="24" spans="17:18" ht="15" customHeight="1" x14ac:dyDescent="0.25">
      <c r="Q24" s="80">
        <f>_xlfn.BINOM.DIST(3,4,0.1,0)</f>
        <v>3.6000000000000025E-3</v>
      </c>
      <c r="R24" s="80"/>
    </row>
    <row r="25" spans="17:18" ht="15" customHeight="1" x14ac:dyDescent="0.25">
      <c r="Q25" s="80"/>
      <c r="R25" s="80"/>
    </row>
    <row r="26" spans="17:18" ht="15" customHeight="1" x14ac:dyDescent="0.25"/>
    <row r="27" spans="17:18" ht="15" customHeight="1" x14ac:dyDescent="0.25"/>
    <row r="30" spans="17:18" ht="15" customHeight="1" x14ac:dyDescent="0.25"/>
    <row r="31" spans="17:18" ht="15" customHeight="1" x14ac:dyDescent="0.25"/>
    <row r="34" ht="15" customHeight="1" x14ac:dyDescent="0.25"/>
    <row r="35" ht="15" customHeight="1" x14ac:dyDescent="0.25"/>
  </sheetData>
  <mergeCells count="1">
    <mergeCell ref="Q24:R25"/>
  </mergeCells>
  <pageMargins left="0.7" right="0.7" top="0.75" bottom="0.75" header="0.3" footer="0.3"/>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4:A35"/>
  <sheetViews>
    <sheetView zoomScale="70" zoomScaleNormal="70" workbookViewId="0"/>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30" ht="15" customHeight="1" x14ac:dyDescent="0.25"/>
    <row r="31" ht="15" customHeight="1" x14ac:dyDescent="0.25"/>
    <row r="34" ht="15" customHeight="1" x14ac:dyDescent="0.25"/>
    <row r="35" ht="15" customHeight="1" x14ac:dyDescent="0.25"/>
  </sheetData>
  <pageMargins left="0.7" right="0.7" top="0.75" bottom="0.75" header="0.3" footer="0.3"/>
  <pageSetup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O14:Z38"/>
  <sheetViews>
    <sheetView zoomScale="70" zoomScaleNormal="70" workbookViewId="0">
      <selection activeCell="L3" sqref="L3"/>
    </sheetView>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4" spans="15:26" ht="14.45" customHeight="1" x14ac:dyDescent="0.25"/>
    <row r="15" spans="15:26" ht="14.45" customHeight="1" x14ac:dyDescent="0.25">
      <c r="O15"/>
      <c r="P15"/>
      <c r="Q15"/>
      <c r="R15"/>
      <c r="S15"/>
      <c r="T15"/>
      <c r="U15"/>
      <c r="V15"/>
      <c r="W15"/>
      <c r="X15"/>
      <c r="Y15"/>
      <c r="Z15"/>
    </row>
    <row r="16" spans="15:26" x14ac:dyDescent="0.25">
      <c r="O16"/>
      <c r="P16"/>
      <c r="Q16"/>
      <c r="R16"/>
      <c r="S16"/>
      <c r="T16"/>
      <c r="U16"/>
      <c r="V16"/>
      <c r="W16"/>
      <c r="X16"/>
      <c r="Y16"/>
      <c r="Z16"/>
    </row>
    <row r="17" spans="15:26" x14ac:dyDescent="0.25">
      <c r="O17"/>
      <c r="P17"/>
      <c r="Q17"/>
      <c r="R17"/>
      <c r="S17"/>
      <c r="T17"/>
      <c r="U17"/>
      <c r="V17"/>
      <c r="W17"/>
      <c r="X17"/>
      <c r="Y17"/>
      <c r="Z17"/>
    </row>
    <row r="18" spans="15:26" ht="15" customHeight="1" x14ac:dyDescent="0.25">
      <c r="O18"/>
      <c r="P18"/>
      <c r="Q18"/>
      <c r="R18"/>
      <c r="S18"/>
      <c r="T18"/>
      <c r="U18"/>
      <c r="V18"/>
      <c r="W18"/>
      <c r="X18"/>
      <c r="Y18"/>
      <c r="Z18"/>
    </row>
    <row r="19" spans="15:26" ht="15" customHeight="1" x14ac:dyDescent="0.25">
      <c r="O19"/>
      <c r="P19"/>
      <c r="Q19"/>
      <c r="R19"/>
      <c r="S19"/>
      <c r="T19"/>
      <c r="U19"/>
      <c r="V19"/>
      <c r="W19"/>
      <c r="X19"/>
      <c r="Y19"/>
      <c r="Z19"/>
    </row>
    <row r="20" spans="15:26" x14ac:dyDescent="0.25">
      <c r="O20"/>
      <c r="P20"/>
      <c r="Q20"/>
      <c r="R20"/>
      <c r="S20"/>
      <c r="T20"/>
      <c r="U20"/>
      <c r="V20"/>
      <c r="W20"/>
      <c r="X20"/>
      <c r="Y20"/>
      <c r="Z20"/>
    </row>
    <row r="21" spans="15:26" x14ac:dyDescent="0.25">
      <c r="O21"/>
      <c r="P21"/>
      <c r="Q21"/>
      <c r="R21"/>
      <c r="S21"/>
      <c r="T21"/>
      <c r="U21"/>
      <c r="V21"/>
      <c r="W21"/>
      <c r="X21"/>
      <c r="Y21"/>
      <c r="Z21"/>
    </row>
    <row r="22" spans="15:26" ht="15" customHeight="1" x14ac:dyDescent="0.25">
      <c r="O22"/>
      <c r="P22"/>
      <c r="Q22"/>
      <c r="R22"/>
      <c r="S22"/>
      <c r="T22"/>
      <c r="U22"/>
      <c r="V22"/>
      <c r="W22"/>
      <c r="X22"/>
      <c r="Y22"/>
      <c r="Z22"/>
    </row>
    <row r="23" spans="15:26" ht="15" customHeight="1" x14ac:dyDescent="0.25">
      <c r="O23"/>
      <c r="P23"/>
      <c r="Q23"/>
      <c r="R23"/>
      <c r="S23"/>
      <c r="T23"/>
      <c r="U23"/>
      <c r="V23"/>
      <c r="W23"/>
      <c r="X23"/>
      <c r="Y23"/>
      <c r="Z23"/>
    </row>
    <row r="24" spans="15:26" x14ac:dyDescent="0.25">
      <c r="O24"/>
      <c r="P24"/>
      <c r="Q24"/>
      <c r="R24"/>
      <c r="S24"/>
      <c r="T24"/>
      <c r="U24"/>
      <c r="V24"/>
      <c r="W24"/>
      <c r="X24"/>
      <c r="Y24"/>
      <c r="Z24"/>
    </row>
    <row r="25" spans="15:26" x14ac:dyDescent="0.25">
      <c r="O25"/>
      <c r="P25"/>
      <c r="Q25"/>
      <c r="R25"/>
      <c r="S25"/>
      <c r="T25"/>
      <c r="U25"/>
      <c r="V25"/>
      <c r="W25"/>
      <c r="X25"/>
      <c r="Y25"/>
      <c r="Z25"/>
    </row>
    <row r="26" spans="15:26" ht="15" customHeight="1" x14ac:dyDescent="0.25">
      <c r="O26"/>
      <c r="P26"/>
      <c r="Q26"/>
      <c r="R26"/>
      <c r="S26"/>
      <c r="T26"/>
      <c r="U26"/>
      <c r="V26"/>
      <c r="W26"/>
      <c r="X26"/>
      <c r="Y26"/>
      <c r="Z26"/>
    </row>
    <row r="27" spans="15:26" ht="15" customHeight="1" x14ac:dyDescent="0.25">
      <c r="O27"/>
      <c r="P27"/>
      <c r="Q27"/>
      <c r="R27"/>
      <c r="S27"/>
      <c r="T27"/>
      <c r="U27"/>
      <c r="V27"/>
      <c r="W27"/>
      <c r="X27"/>
      <c r="Y27"/>
      <c r="Z27"/>
    </row>
    <row r="28" spans="15:26" x14ac:dyDescent="0.25">
      <c r="O28"/>
      <c r="P28"/>
      <c r="Q28"/>
      <c r="R28"/>
      <c r="S28"/>
      <c r="T28"/>
      <c r="U28"/>
      <c r="V28"/>
      <c r="W28"/>
      <c r="X28"/>
      <c r="Y28"/>
      <c r="Z28"/>
    </row>
    <row r="29" spans="15:26" x14ac:dyDescent="0.25">
      <c r="O29"/>
      <c r="P29"/>
      <c r="Q29"/>
      <c r="R29"/>
      <c r="S29"/>
      <c r="T29"/>
      <c r="U29"/>
      <c r="V29"/>
      <c r="W29"/>
      <c r="X29"/>
      <c r="Y29"/>
      <c r="Z29"/>
    </row>
    <row r="30" spans="15:26" ht="15" customHeight="1" x14ac:dyDescent="0.25">
      <c r="O30"/>
      <c r="P30"/>
      <c r="Q30"/>
      <c r="R30"/>
      <c r="S30"/>
      <c r="T30"/>
      <c r="U30"/>
      <c r="V30"/>
      <c r="W30"/>
      <c r="X30"/>
      <c r="Y30"/>
      <c r="Z30"/>
    </row>
    <row r="31" spans="15:26" ht="15" customHeight="1" x14ac:dyDescent="0.25">
      <c r="O31"/>
      <c r="P31"/>
      <c r="Q31"/>
      <c r="R31"/>
      <c r="S31"/>
      <c r="T31"/>
      <c r="U31"/>
      <c r="V31"/>
      <c r="W31"/>
      <c r="X31"/>
      <c r="Y31"/>
      <c r="Z31"/>
    </row>
    <row r="32" spans="15:26" x14ac:dyDescent="0.25">
      <c r="O32"/>
      <c r="P32"/>
      <c r="Q32"/>
      <c r="R32"/>
      <c r="S32"/>
      <c r="T32"/>
      <c r="U32"/>
      <c r="V32"/>
      <c r="W32"/>
      <c r="X32"/>
      <c r="Y32"/>
      <c r="Z32"/>
    </row>
    <row r="33" spans="15:26" x14ac:dyDescent="0.25">
      <c r="O33"/>
      <c r="P33"/>
      <c r="Q33"/>
      <c r="R33"/>
      <c r="S33"/>
      <c r="T33"/>
      <c r="U33"/>
      <c r="V33"/>
      <c r="W33"/>
      <c r="X33"/>
      <c r="Y33"/>
      <c r="Z33"/>
    </row>
    <row r="34" spans="15:26" ht="15" customHeight="1" x14ac:dyDescent="0.25">
      <c r="O34"/>
      <c r="P34"/>
      <c r="Q34"/>
      <c r="R34"/>
      <c r="S34"/>
      <c r="T34"/>
      <c r="U34"/>
      <c r="V34"/>
      <c r="W34"/>
      <c r="X34"/>
      <c r="Y34"/>
      <c r="Z34"/>
    </row>
    <row r="35" spans="15:26" ht="15" customHeight="1" x14ac:dyDescent="0.25">
      <c r="O35"/>
      <c r="P35"/>
      <c r="Q35"/>
      <c r="R35"/>
      <c r="S35"/>
      <c r="T35"/>
      <c r="U35"/>
      <c r="V35"/>
      <c r="W35"/>
      <c r="X35"/>
      <c r="Y35"/>
      <c r="Z35"/>
    </row>
    <row r="36" spans="15:26" x14ac:dyDescent="0.25">
      <c r="O36"/>
      <c r="P36"/>
      <c r="Q36"/>
      <c r="R36"/>
      <c r="S36"/>
      <c r="T36"/>
      <c r="U36"/>
      <c r="V36"/>
      <c r="W36"/>
      <c r="X36"/>
      <c r="Y36"/>
      <c r="Z36"/>
    </row>
    <row r="37" spans="15:26" x14ac:dyDescent="0.25">
      <c r="O37"/>
      <c r="P37"/>
      <c r="Q37"/>
      <c r="R37"/>
      <c r="S37"/>
      <c r="T37"/>
      <c r="U37"/>
      <c r="V37"/>
      <c r="W37"/>
      <c r="X37"/>
      <c r="Y37"/>
      <c r="Z37"/>
    </row>
    <row r="38" spans="15:26" x14ac:dyDescent="0.25">
      <c r="O38"/>
      <c r="P38"/>
      <c r="Q38"/>
      <c r="R38"/>
      <c r="S38"/>
      <c r="T38"/>
      <c r="U38"/>
      <c r="V38"/>
      <c r="W38"/>
      <c r="X38"/>
      <c r="Y38"/>
      <c r="Z38"/>
    </row>
  </sheetData>
  <pageMargins left="0.7" right="0.7" top="0.75" bottom="0.75" header="0.3" footer="0.3"/>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O14:Z38"/>
  <sheetViews>
    <sheetView zoomScale="70" zoomScaleNormal="70" workbookViewId="0"/>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4" spans="15:26" ht="14.45" customHeight="1" x14ac:dyDescent="0.25"/>
    <row r="15" spans="15:26" ht="14.45" customHeight="1" x14ac:dyDescent="0.25">
      <c r="O15"/>
      <c r="P15"/>
      <c r="Q15"/>
      <c r="R15"/>
      <c r="S15"/>
      <c r="T15"/>
      <c r="U15"/>
      <c r="V15"/>
      <c r="W15"/>
      <c r="X15"/>
      <c r="Y15"/>
      <c r="Z15"/>
    </row>
    <row r="16" spans="15:26" x14ac:dyDescent="0.25">
      <c r="O16"/>
      <c r="P16"/>
      <c r="Q16"/>
      <c r="R16"/>
      <c r="S16"/>
      <c r="T16"/>
      <c r="U16"/>
      <c r="V16"/>
      <c r="W16"/>
      <c r="X16"/>
      <c r="Y16"/>
      <c r="Z16"/>
    </row>
    <row r="17" spans="15:26" x14ac:dyDescent="0.25">
      <c r="O17"/>
      <c r="P17"/>
      <c r="Q17"/>
      <c r="R17"/>
      <c r="S17"/>
      <c r="T17"/>
      <c r="U17"/>
      <c r="V17"/>
      <c r="W17"/>
      <c r="X17"/>
      <c r="Y17"/>
      <c r="Z17"/>
    </row>
    <row r="18" spans="15:26" ht="15" customHeight="1" x14ac:dyDescent="0.25">
      <c r="O18"/>
      <c r="P18"/>
      <c r="Q18"/>
      <c r="R18"/>
      <c r="S18"/>
      <c r="T18"/>
      <c r="U18"/>
      <c r="V18"/>
      <c r="W18"/>
      <c r="X18"/>
      <c r="Y18"/>
      <c r="Z18"/>
    </row>
    <row r="19" spans="15:26" ht="15" customHeight="1" x14ac:dyDescent="0.25">
      <c r="O19"/>
      <c r="P19"/>
      <c r="Q19"/>
      <c r="R19"/>
      <c r="S19"/>
      <c r="T19"/>
      <c r="U19"/>
      <c r="V19"/>
      <c r="W19"/>
      <c r="X19"/>
      <c r="Y19"/>
      <c r="Z19"/>
    </row>
    <row r="20" spans="15:26" x14ac:dyDescent="0.25">
      <c r="O20"/>
      <c r="P20"/>
      <c r="Q20"/>
      <c r="R20"/>
      <c r="S20"/>
      <c r="T20"/>
      <c r="U20"/>
      <c r="V20"/>
      <c r="W20"/>
      <c r="X20"/>
      <c r="Y20"/>
      <c r="Z20"/>
    </row>
    <row r="21" spans="15:26" x14ac:dyDescent="0.25">
      <c r="O21"/>
      <c r="P21"/>
      <c r="Q21"/>
      <c r="R21"/>
      <c r="S21"/>
      <c r="T21"/>
      <c r="U21"/>
      <c r="V21"/>
      <c r="W21"/>
      <c r="X21"/>
      <c r="Y21"/>
      <c r="Z21"/>
    </row>
    <row r="22" spans="15:26" ht="15" customHeight="1" x14ac:dyDescent="0.25">
      <c r="O22"/>
      <c r="P22"/>
      <c r="Q22"/>
      <c r="R22"/>
      <c r="S22"/>
      <c r="T22"/>
      <c r="U22"/>
      <c r="V22"/>
      <c r="W22"/>
      <c r="X22"/>
      <c r="Y22"/>
      <c r="Z22"/>
    </row>
    <row r="23" spans="15:26" ht="15" customHeight="1" x14ac:dyDescent="0.25">
      <c r="O23"/>
      <c r="P23"/>
      <c r="Q23"/>
      <c r="R23"/>
      <c r="S23"/>
      <c r="T23"/>
      <c r="U23"/>
      <c r="V23"/>
      <c r="W23"/>
      <c r="X23"/>
      <c r="Y23"/>
      <c r="Z23"/>
    </row>
    <row r="24" spans="15:26" x14ac:dyDescent="0.25">
      <c r="O24"/>
      <c r="P24"/>
      <c r="Q24"/>
      <c r="R24"/>
      <c r="S24"/>
      <c r="T24"/>
      <c r="U24"/>
      <c r="V24"/>
      <c r="W24"/>
      <c r="X24"/>
      <c r="Y24"/>
      <c r="Z24"/>
    </row>
    <row r="25" spans="15:26" x14ac:dyDescent="0.25">
      <c r="O25"/>
      <c r="P25"/>
      <c r="Q25"/>
      <c r="R25"/>
      <c r="S25"/>
      <c r="T25"/>
      <c r="U25"/>
      <c r="V25"/>
      <c r="W25"/>
      <c r="X25"/>
      <c r="Y25"/>
      <c r="Z25"/>
    </row>
    <row r="26" spans="15:26" ht="15" customHeight="1" x14ac:dyDescent="0.25">
      <c r="O26"/>
      <c r="P26"/>
      <c r="Q26"/>
      <c r="R26"/>
      <c r="S26"/>
      <c r="T26"/>
      <c r="U26"/>
      <c r="V26"/>
      <c r="W26"/>
      <c r="X26"/>
      <c r="Y26"/>
      <c r="Z26"/>
    </row>
    <row r="27" spans="15:26" ht="15" customHeight="1" x14ac:dyDescent="0.25">
      <c r="O27"/>
      <c r="P27"/>
      <c r="Q27"/>
      <c r="R27"/>
      <c r="S27"/>
      <c r="T27"/>
      <c r="U27"/>
      <c r="V27"/>
      <c r="W27"/>
      <c r="X27"/>
      <c r="Y27"/>
      <c r="Z27"/>
    </row>
    <row r="28" spans="15:26" x14ac:dyDescent="0.25">
      <c r="O28"/>
      <c r="P28"/>
      <c r="Q28"/>
      <c r="R28"/>
      <c r="S28"/>
      <c r="T28"/>
      <c r="U28"/>
      <c r="V28"/>
      <c r="W28"/>
      <c r="X28"/>
      <c r="Y28"/>
      <c r="Z28"/>
    </row>
    <row r="29" spans="15:26" x14ac:dyDescent="0.25">
      <c r="O29"/>
      <c r="P29"/>
      <c r="Q29"/>
      <c r="R29"/>
      <c r="S29"/>
      <c r="T29"/>
      <c r="U29"/>
      <c r="V29"/>
      <c r="W29"/>
      <c r="X29"/>
      <c r="Y29"/>
      <c r="Z29"/>
    </row>
    <row r="30" spans="15:26" ht="15" customHeight="1" x14ac:dyDescent="0.25">
      <c r="O30"/>
      <c r="P30"/>
      <c r="Q30"/>
      <c r="R30"/>
      <c r="S30"/>
      <c r="T30"/>
      <c r="U30"/>
      <c r="V30"/>
      <c r="W30"/>
      <c r="X30"/>
      <c r="Y30"/>
      <c r="Z30"/>
    </row>
    <row r="31" spans="15:26" ht="15" customHeight="1" x14ac:dyDescent="0.25">
      <c r="O31"/>
      <c r="P31"/>
      <c r="Q31"/>
      <c r="R31"/>
      <c r="S31"/>
      <c r="T31"/>
      <c r="U31"/>
      <c r="V31"/>
      <c r="W31"/>
      <c r="X31"/>
      <c r="Y31"/>
      <c r="Z31"/>
    </row>
    <row r="32" spans="15:26" x14ac:dyDescent="0.25">
      <c r="O32"/>
      <c r="P32"/>
      <c r="Q32"/>
      <c r="R32"/>
      <c r="S32"/>
      <c r="T32"/>
      <c r="U32"/>
      <c r="V32"/>
      <c r="W32"/>
      <c r="X32"/>
      <c r="Y32"/>
      <c r="Z32"/>
    </row>
    <row r="33" spans="15:26" x14ac:dyDescent="0.25">
      <c r="O33"/>
      <c r="P33"/>
      <c r="Q33"/>
      <c r="R33"/>
      <c r="S33"/>
      <c r="T33"/>
      <c r="U33"/>
      <c r="V33"/>
      <c r="W33"/>
      <c r="X33"/>
      <c r="Y33"/>
      <c r="Z33"/>
    </row>
    <row r="34" spans="15:26" ht="15" customHeight="1" x14ac:dyDescent="0.25">
      <c r="O34"/>
      <c r="P34"/>
      <c r="Q34"/>
      <c r="R34"/>
      <c r="S34"/>
      <c r="T34"/>
      <c r="U34"/>
      <c r="V34"/>
      <c r="W34"/>
      <c r="X34"/>
      <c r="Y34"/>
      <c r="Z34"/>
    </row>
    <row r="35" spans="15:26" ht="15" customHeight="1" x14ac:dyDescent="0.25">
      <c r="O35"/>
      <c r="P35"/>
      <c r="Q35"/>
      <c r="R35"/>
      <c r="S35"/>
      <c r="T35"/>
      <c r="U35"/>
      <c r="V35"/>
      <c r="W35"/>
      <c r="X35"/>
      <c r="Y35"/>
      <c r="Z35"/>
    </row>
    <row r="36" spans="15:26" x14ac:dyDescent="0.25">
      <c r="O36"/>
      <c r="P36"/>
      <c r="Q36"/>
      <c r="R36"/>
      <c r="S36"/>
      <c r="T36"/>
      <c r="U36"/>
      <c r="V36"/>
      <c r="W36"/>
      <c r="X36"/>
      <c r="Y36"/>
      <c r="Z36"/>
    </row>
    <row r="37" spans="15:26" x14ac:dyDescent="0.25">
      <c r="O37"/>
      <c r="P37"/>
      <c r="Q37"/>
      <c r="R37"/>
      <c r="S37"/>
      <c r="T37"/>
      <c r="U37"/>
      <c r="V37"/>
      <c r="W37"/>
      <c r="X37"/>
      <c r="Y37"/>
      <c r="Z37"/>
    </row>
    <row r="38" spans="15:26" x14ac:dyDescent="0.25">
      <c r="O38"/>
      <c r="P38"/>
      <c r="Q38"/>
      <c r="R38"/>
      <c r="S38"/>
      <c r="T38"/>
      <c r="U38"/>
      <c r="V38"/>
      <c r="W38"/>
      <c r="X38"/>
      <c r="Y38"/>
      <c r="Z38"/>
    </row>
  </sheetData>
  <pageMargins left="0.7" right="0.7" top="0.75" bottom="0.75" header="0.3" footer="0.3"/>
  <pageSetup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21:Q28"/>
  <sheetViews>
    <sheetView zoomScale="70" zoomScaleNormal="70" workbookViewId="0">
      <selection activeCell="D9" sqref="D9"/>
    </sheetView>
  </sheetViews>
  <sheetFormatPr defaultColWidth="9.140625" defaultRowHeight="15" x14ac:dyDescent="0.25"/>
  <cols>
    <col min="1" max="4" width="9.140625" style="1"/>
    <col min="5" max="5" width="21" style="1" customWidth="1"/>
    <col min="6" max="6" width="18.140625" style="1" customWidth="1"/>
    <col min="7" max="7" width="18.5703125" style="1" customWidth="1"/>
    <col min="8" max="8" width="13" style="1" customWidth="1"/>
    <col min="9" max="12" width="9.140625" style="1"/>
    <col min="13" max="13" width="21.28515625" style="1" customWidth="1"/>
    <col min="14" max="14" width="24.42578125" style="1" customWidth="1"/>
    <col min="15" max="15" width="10.28515625" style="1" customWidth="1"/>
    <col min="16" max="16" width="9.140625" style="1"/>
    <col min="17" max="17" width="10.7109375" style="1" bestFit="1" customWidth="1"/>
    <col min="18" max="16384" width="9.140625" style="1"/>
  </cols>
  <sheetData>
    <row r="21" spans="5:17" ht="14.45" customHeight="1" x14ac:dyDescent="0.25"/>
    <row r="22" spans="5:17" ht="14.45" customHeight="1" x14ac:dyDescent="0.25"/>
    <row r="23" spans="5:17" ht="23.25" x14ac:dyDescent="0.25">
      <c r="E23" s="7"/>
      <c r="F23" s="108" t="s">
        <v>8</v>
      </c>
      <c r="G23" s="109"/>
      <c r="M23" s="7"/>
      <c r="N23" s="108" t="s">
        <v>8</v>
      </c>
      <c r="O23" s="109"/>
    </row>
    <row r="24" spans="5:17" ht="23.25" x14ac:dyDescent="0.25">
      <c r="E24" s="9" t="s">
        <v>3</v>
      </c>
      <c r="F24" s="10" t="s">
        <v>7</v>
      </c>
      <c r="G24" s="10" t="s">
        <v>6</v>
      </c>
      <c r="M24" s="9" t="s">
        <v>3</v>
      </c>
      <c r="N24" s="10" t="s">
        <v>7</v>
      </c>
      <c r="O24" s="10" t="s">
        <v>6</v>
      </c>
    </row>
    <row r="25" spans="5:17" ht="23.25" x14ac:dyDescent="0.35">
      <c r="E25" s="5" t="s">
        <v>5</v>
      </c>
      <c r="F25" s="6">
        <v>10</v>
      </c>
      <c r="G25" s="6">
        <v>10</v>
      </c>
      <c r="M25" s="5" t="s">
        <v>5</v>
      </c>
      <c r="N25" s="6">
        <v>10</v>
      </c>
      <c r="O25" s="6">
        <v>10</v>
      </c>
      <c r="Q25" s="37">
        <f>F25*F28+G25*G28</f>
        <v>10</v>
      </c>
    </row>
    <row r="26" spans="5:17" ht="23.25" x14ac:dyDescent="0.35">
      <c r="E26" s="5" t="s">
        <v>11</v>
      </c>
      <c r="F26" s="6">
        <v>12</v>
      </c>
      <c r="G26" s="6">
        <v>7</v>
      </c>
      <c r="M26" s="5" t="s">
        <v>11</v>
      </c>
      <c r="N26" s="6">
        <v>12</v>
      </c>
      <c r="O26" s="6">
        <v>7</v>
      </c>
      <c r="Q26" s="36">
        <f>N26*N28+O26*O28</f>
        <v>10.499999999999998</v>
      </c>
    </row>
    <row r="27" spans="5:17" ht="23.25" x14ac:dyDescent="0.35">
      <c r="E27" s="5" t="s">
        <v>4</v>
      </c>
      <c r="F27" s="6">
        <v>2</v>
      </c>
      <c r="G27" s="6">
        <v>-4</v>
      </c>
      <c r="M27" s="5" t="s">
        <v>4</v>
      </c>
      <c r="N27" s="6">
        <v>2</v>
      </c>
      <c r="O27" s="6">
        <v>-4</v>
      </c>
      <c r="Q27" s="38">
        <f>F27*F28+G27*G28</f>
        <v>0.19999999999999996</v>
      </c>
    </row>
    <row r="28" spans="5:17" ht="23.25" x14ac:dyDescent="0.25">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F14:X50"/>
  <sheetViews>
    <sheetView zoomScale="70" zoomScaleNormal="70" workbookViewId="0"/>
  </sheetViews>
  <sheetFormatPr defaultColWidth="9.140625" defaultRowHeight="15" x14ac:dyDescent="0.25"/>
  <cols>
    <col min="1" max="4" width="9.140625" style="1"/>
    <col min="5" max="5" width="26.7109375" style="1" customWidth="1"/>
    <col min="6" max="6" width="18.140625" style="1" customWidth="1"/>
    <col min="7" max="7" width="26.5703125" style="1" customWidth="1"/>
    <col min="8" max="8" width="13" style="1" customWidth="1"/>
    <col min="9" max="14" width="9.140625" style="1"/>
    <col min="15" max="15" width="10.28515625" style="1" customWidth="1"/>
    <col min="16" max="16384" width="9.140625" style="1"/>
  </cols>
  <sheetData>
    <row r="14" spans="13:24" x14ac:dyDescent="0.25">
      <c r="M14"/>
      <c r="N14"/>
      <c r="O14"/>
      <c r="P14"/>
      <c r="Q14"/>
      <c r="R14"/>
      <c r="S14"/>
      <c r="T14"/>
      <c r="U14"/>
      <c r="V14"/>
      <c r="W14"/>
      <c r="X14"/>
    </row>
    <row r="15" spans="13:24" x14ac:dyDescent="0.25">
      <c r="M15"/>
      <c r="N15"/>
      <c r="O15"/>
      <c r="P15"/>
      <c r="Q15"/>
      <c r="R15"/>
      <c r="S15"/>
      <c r="T15"/>
      <c r="U15"/>
      <c r="V15"/>
      <c r="W15"/>
      <c r="X15"/>
    </row>
    <row r="16" spans="13:24" x14ac:dyDescent="0.25">
      <c r="M16"/>
      <c r="N16"/>
      <c r="O16"/>
      <c r="P16"/>
      <c r="Q16"/>
      <c r="R16"/>
      <c r="S16"/>
      <c r="T16"/>
      <c r="U16"/>
      <c r="V16"/>
      <c r="W16"/>
      <c r="X16"/>
    </row>
    <row r="17" spans="6:24" x14ac:dyDescent="0.25">
      <c r="M17"/>
      <c r="N17"/>
      <c r="O17"/>
      <c r="P17"/>
      <c r="Q17"/>
      <c r="R17"/>
      <c r="S17"/>
      <c r="T17"/>
      <c r="U17"/>
      <c r="V17"/>
      <c r="W17"/>
      <c r="X17"/>
    </row>
    <row r="18" spans="6:24" x14ac:dyDescent="0.25">
      <c r="M18"/>
      <c r="N18"/>
      <c r="O18"/>
      <c r="P18"/>
      <c r="Q18"/>
      <c r="R18"/>
      <c r="S18"/>
      <c r="T18"/>
      <c r="U18"/>
      <c r="V18"/>
      <c r="W18"/>
      <c r="X18"/>
    </row>
    <row r="19" spans="6:24" x14ac:dyDescent="0.25">
      <c r="M19"/>
      <c r="N19"/>
      <c r="O19"/>
      <c r="P19"/>
      <c r="Q19"/>
      <c r="R19"/>
      <c r="S19"/>
      <c r="T19"/>
      <c r="U19"/>
      <c r="V19"/>
      <c r="W19"/>
      <c r="X19"/>
    </row>
    <row r="20" spans="6:24" x14ac:dyDescent="0.25">
      <c r="M20"/>
      <c r="N20"/>
      <c r="O20"/>
      <c r="P20"/>
      <c r="Q20"/>
      <c r="R20"/>
      <c r="S20"/>
      <c r="T20"/>
      <c r="U20"/>
      <c r="V20"/>
      <c r="W20"/>
      <c r="X20"/>
    </row>
    <row r="21" spans="6:24" x14ac:dyDescent="0.25">
      <c r="M21"/>
      <c r="N21"/>
      <c r="O21"/>
      <c r="P21"/>
      <c r="Q21"/>
      <c r="R21"/>
      <c r="S21"/>
      <c r="T21"/>
      <c r="U21"/>
      <c r="V21"/>
      <c r="W21"/>
      <c r="X21"/>
    </row>
    <row r="22" spans="6:24" x14ac:dyDescent="0.25">
      <c r="M22"/>
      <c r="N22"/>
      <c r="O22"/>
      <c r="P22"/>
      <c r="Q22"/>
      <c r="R22"/>
      <c r="S22"/>
      <c r="T22"/>
      <c r="U22"/>
      <c r="V22"/>
      <c r="W22"/>
      <c r="X22"/>
    </row>
    <row r="23" spans="6:24" x14ac:dyDescent="0.25">
      <c r="M23"/>
      <c r="N23"/>
      <c r="O23"/>
      <c r="P23"/>
      <c r="Q23"/>
      <c r="R23"/>
      <c r="S23"/>
      <c r="T23"/>
      <c r="U23"/>
      <c r="V23"/>
      <c r="W23"/>
      <c r="X23"/>
    </row>
    <row r="24" spans="6:24" ht="18" x14ac:dyDescent="0.25">
      <c r="H24" s="67"/>
      <c r="I24" s="67"/>
    </row>
    <row r="25" spans="6:24" ht="19.5" x14ac:dyDescent="0.25">
      <c r="F25" s="69"/>
      <c r="H25" s="68"/>
      <c r="I25" s="67"/>
    </row>
    <row r="26" spans="6:24" ht="18" x14ac:dyDescent="0.25">
      <c r="H26" s="67"/>
      <c r="I26" s="67"/>
    </row>
    <row r="27" spans="6:24" ht="18" x14ac:dyDescent="0.25">
      <c r="H27" s="67"/>
      <c r="I27" s="67"/>
    </row>
    <row r="28" spans="6:24" ht="18" x14ac:dyDescent="0.25">
      <c r="H28" s="67"/>
      <c r="I28" s="67"/>
    </row>
    <row r="29" spans="6:24" ht="19.5" x14ac:dyDescent="0.25">
      <c r="F29" s="69"/>
      <c r="H29" s="68"/>
      <c r="I29" s="67"/>
    </row>
    <row r="30" spans="6:24" ht="18" x14ac:dyDescent="0.25">
      <c r="H30" s="67"/>
      <c r="I30" s="67"/>
    </row>
    <row r="31" spans="6:24" ht="18" x14ac:dyDescent="0.25">
      <c r="H31" s="67"/>
      <c r="I31" s="67"/>
    </row>
    <row r="32" spans="6:24" ht="18" x14ac:dyDescent="0.25">
      <c r="H32" s="67"/>
      <c r="I32" s="67"/>
    </row>
    <row r="33" spans="6:9" ht="18" x14ac:dyDescent="0.25">
      <c r="H33" s="67"/>
      <c r="I33" s="67"/>
    </row>
    <row r="34" spans="6:9" ht="19.5" x14ac:dyDescent="0.25">
      <c r="F34" s="69"/>
      <c r="H34" s="68"/>
      <c r="I34" s="67"/>
    </row>
    <row r="35" spans="6:9" ht="18" x14ac:dyDescent="0.25">
      <c r="H35" s="67"/>
      <c r="I35" s="67"/>
    </row>
    <row r="36" spans="6:9" ht="18" x14ac:dyDescent="0.25">
      <c r="H36" s="67"/>
      <c r="I36" s="67"/>
    </row>
    <row r="37" spans="6:9" ht="18" x14ac:dyDescent="0.25">
      <c r="H37" s="67"/>
      <c r="I37" s="67"/>
    </row>
    <row r="38" spans="6:9" ht="19.5" x14ac:dyDescent="0.25">
      <c r="F38" s="69"/>
      <c r="H38" s="68"/>
      <c r="I38" s="67"/>
    </row>
    <row r="39" spans="6:9" ht="18" x14ac:dyDescent="0.25">
      <c r="H39" s="67"/>
      <c r="I39" s="67"/>
    </row>
    <row r="40" spans="6:9" ht="18" x14ac:dyDescent="0.25">
      <c r="H40" s="67"/>
      <c r="I40" s="67"/>
    </row>
    <row r="41" spans="6:9" ht="18" x14ac:dyDescent="0.25">
      <c r="H41" s="67"/>
      <c r="I41" s="67"/>
    </row>
    <row r="42" spans="6:9" ht="18" x14ac:dyDescent="0.25">
      <c r="H42" s="67"/>
      <c r="I42" s="67"/>
    </row>
    <row r="43" spans="6:9" ht="19.5" x14ac:dyDescent="0.25">
      <c r="F43" s="69"/>
      <c r="H43" s="68"/>
      <c r="I43" s="67"/>
    </row>
    <row r="44" spans="6:9" ht="18" x14ac:dyDescent="0.25">
      <c r="H44" s="67"/>
      <c r="I44" s="67"/>
    </row>
    <row r="45" spans="6:9" ht="18" x14ac:dyDescent="0.25">
      <c r="H45" s="67"/>
      <c r="I45" s="67"/>
    </row>
    <row r="46" spans="6:9" ht="18" x14ac:dyDescent="0.25">
      <c r="H46" s="67"/>
      <c r="I46" s="67"/>
    </row>
    <row r="47" spans="6:9" ht="19.5" x14ac:dyDescent="0.25">
      <c r="F47" s="69"/>
      <c r="H47" s="68"/>
      <c r="I47" s="67"/>
    </row>
    <row r="48" spans="6:9" ht="18" x14ac:dyDescent="0.25">
      <c r="H48" s="67"/>
      <c r="I48" s="67"/>
    </row>
    <row r="49" spans="8:9" ht="18" x14ac:dyDescent="0.25">
      <c r="H49" s="67"/>
      <c r="I49" s="67"/>
    </row>
    <row r="50" spans="8:9" ht="18" x14ac:dyDescent="0.25">
      <c r="H50" s="67"/>
      <c r="I50" s="67"/>
    </row>
  </sheetData>
  <pageMargins left="0.7" right="0.7" top="0.75" bottom="0.75" header="0.3" footer="0.3"/>
  <pageSetup scale="45"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7:Q32"/>
  <sheetViews>
    <sheetView zoomScale="70" zoomScaleNormal="70" workbookViewId="0">
      <selection activeCell="J5" sqref="J5"/>
    </sheetView>
  </sheetViews>
  <sheetFormatPr defaultColWidth="9.140625" defaultRowHeight="15" x14ac:dyDescent="0.25"/>
  <cols>
    <col min="1" max="4" width="9.140625" style="1"/>
    <col min="5" max="5" width="21" style="1" customWidth="1"/>
    <col min="6" max="6" width="18.140625" style="1" customWidth="1"/>
    <col min="7" max="7" width="18.5703125" style="1" customWidth="1"/>
    <col min="8" max="8" width="13" style="1" customWidth="1"/>
    <col min="9" max="13" width="9.140625" style="1"/>
    <col min="14" max="14" width="22.5703125" style="1" customWidth="1"/>
    <col min="15" max="15" width="24.140625" style="1" customWidth="1"/>
    <col min="16" max="16" width="15.85546875" style="1" customWidth="1"/>
    <col min="17" max="17" width="10.7109375" style="1" bestFit="1" customWidth="1"/>
    <col min="18" max="16384" width="9.140625" style="1"/>
  </cols>
  <sheetData>
    <row r="17" spans="5:17" ht="23.25" x14ac:dyDescent="0.25">
      <c r="N17" s="7"/>
      <c r="O17" s="108" t="s">
        <v>8</v>
      </c>
      <c r="P17" s="109"/>
    </row>
    <row r="18" spans="5:17" ht="23.25" x14ac:dyDescent="0.25">
      <c r="N18" s="9" t="s">
        <v>3</v>
      </c>
      <c r="O18" s="10" t="s">
        <v>7</v>
      </c>
      <c r="P18" s="10" t="s">
        <v>6</v>
      </c>
    </row>
    <row r="19" spans="5:17" ht="23.25" x14ac:dyDescent="0.3">
      <c r="N19" s="5" t="s">
        <v>12</v>
      </c>
      <c r="O19" s="6">
        <v>10</v>
      </c>
      <c r="P19" s="6">
        <v>5</v>
      </c>
      <c r="Q19" s="24">
        <f>O19*O22+P19*P22</f>
        <v>7.5</v>
      </c>
    </row>
    <row r="20" spans="5:17" ht="23.25" x14ac:dyDescent="0.3">
      <c r="N20" s="5" t="s">
        <v>13</v>
      </c>
      <c r="O20" s="6">
        <v>12</v>
      </c>
      <c r="P20" s="6">
        <v>7</v>
      </c>
      <c r="Q20" s="24">
        <f>O20*O22+P20*P22</f>
        <v>9.5</v>
      </c>
    </row>
    <row r="21" spans="5:17" ht="23.25" x14ac:dyDescent="0.25">
      <c r="N21" s="5" t="s">
        <v>14</v>
      </c>
      <c r="O21" s="6">
        <v>20</v>
      </c>
      <c r="P21" s="6">
        <v>10</v>
      </c>
      <c r="Q21" s="25">
        <f>O21*O22+P21*P22</f>
        <v>15</v>
      </c>
    </row>
    <row r="22" spans="5:17" ht="23.25" x14ac:dyDescent="0.25">
      <c r="O22" s="22">
        <v>0.5</v>
      </c>
      <c r="P22" s="22">
        <v>0.5</v>
      </c>
    </row>
    <row r="25" spans="5:17" ht="23.25" x14ac:dyDescent="0.25">
      <c r="N25" s="7"/>
      <c r="O25" s="108" t="s">
        <v>8</v>
      </c>
      <c r="P25" s="109"/>
    </row>
    <row r="26" spans="5:17" ht="21" customHeight="1" x14ac:dyDescent="0.25">
      <c r="N26" s="9" t="s">
        <v>3</v>
      </c>
      <c r="O26" s="10" t="s">
        <v>7</v>
      </c>
      <c r="P26" s="10" t="s">
        <v>6</v>
      </c>
    </row>
    <row r="27" spans="5:17" ht="21.75" customHeight="1" x14ac:dyDescent="0.25">
      <c r="N27" s="5" t="s">
        <v>12</v>
      </c>
      <c r="O27" s="6">
        <v>10</v>
      </c>
      <c r="P27" s="6">
        <v>5</v>
      </c>
      <c r="Q27" s="23">
        <f>O27*0.7+P27*0.3</f>
        <v>8.5</v>
      </c>
    </row>
    <row r="28" spans="5:17" ht="23.25" x14ac:dyDescent="0.25">
      <c r="E28" s="7"/>
      <c r="F28" s="108" t="s">
        <v>8</v>
      </c>
      <c r="G28" s="109"/>
      <c r="N28" s="5" t="s">
        <v>13</v>
      </c>
      <c r="O28" s="6">
        <v>12</v>
      </c>
      <c r="P28" s="6">
        <v>7</v>
      </c>
      <c r="Q28" s="23">
        <f>O28*0.7+P28*0.3</f>
        <v>10.499999999999998</v>
      </c>
    </row>
    <row r="29" spans="5:17" ht="23.25" x14ac:dyDescent="0.25">
      <c r="E29" s="9" t="s">
        <v>3</v>
      </c>
      <c r="F29" s="10" t="s">
        <v>7</v>
      </c>
      <c r="G29" s="10" t="s">
        <v>6</v>
      </c>
      <c r="N29" s="5" t="s">
        <v>14</v>
      </c>
      <c r="O29" s="6">
        <v>20</v>
      </c>
      <c r="P29" s="6">
        <v>10</v>
      </c>
      <c r="Q29" s="26">
        <f>O29*0.7+P29*0.3</f>
        <v>17</v>
      </c>
    </row>
    <row r="30" spans="5:17" ht="23.25" x14ac:dyDescent="0.25">
      <c r="E30" s="5" t="s">
        <v>12</v>
      </c>
      <c r="F30" s="6">
        <v>10</v>
      </c>
      <c r="G30" s="6">
        <v>5</v>
      </c>
      <c r="O30" s="22">
        <v>0.7</v>
      </c>
      <c r="P30" s="22">
        <v>0.3</v>
      </c>
    </row>
    <row r="31" spans="5:17" ht="23.25" x14ac:dyDescent="0.25">
      <c r="E31" s="5" t="s">
        <v>13</v>
      </c>
      <c r="F31" s="6">
        <v>12</v>
      </c>
      <c r="G31" s="6">
        <v>7</v>
      </c>
    </row>
    <row r="32" spans="5:17" ht="23.25" x14ac:dyDescent="0.25">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K16:V36"/>
  <sheetViews>
    <sheetView zoomScale="70" zoomScaleNormal="70" workbookViewId="0"/>
  </sheetViews>
  <sheetFormatPr defaultColWidth="9.140625" defaultRowHeight="15" x14ac:dyDescent="0.25"/>
  <cols>
    <col min="1" max="4" width="9.140625" style="1"/>
    <col min="5" max="5" width="26.85546875" style="1" customWidth="1"/>
    <col min="6" max="6" width="18.140625" style="1" customWidth="1"/>
    <col min="7" max="7" width="23.85546875" style="1" customWidth="1"/>
    <col min="8" max="8" width="22.42578125" style="1" customWidth="1"/>
    <col min="9" max="11" width="9.140625" style="1"/>
    <col min="12" max="12" width="10.28515625" style="1" customWidth="1"/>
    <col min="13" max="16384" width="9.140625" style="1"/>
  </cols>
  <sheetData>
    <row r="16" spans="11:22" x14ac:dyDescent="0.25">
      <c r="K16"/>
      <c r="L16"/>
      <c r="M16"/>
      <c r="N16"/>
      <c r="O16"/>
      <c r="P16"/>
      <c r="Q16"/>
      <c r="R16"/>
      <c r="S16"/>
      <c r="T16"/>
      <c r="U16"/>
      <c r="V16"/>
    </row>
    <row r="17" spans="11:22" x14ac:dyDescent="0.25">
      <c r="K17"/>
      <c r="L17"/>
      <c r="M17"/>
      <c r="N17"/>
      <c r="O17"/>
      <c r="P17"/>
      <c r="Q17"/>
      <c r="R17"/>
      <c r="S17"/>
      <c r="T17"/>
      <c r="U17"/>
      <c r="V17"/>
    </row>
    <row r="18" spans="11:22" x14ac:dyDescent="0.25">
      <c r="K18"/>
      <c r="L18"/>
      <c r="M18"/>
      <c r="N18"/>
      <c r="O18"/>
      <c r="P18"/>
      <c r="Q18"/>
      <c r="R18"/>
      <c r="S18"/>
      <c r="T18"/>
      <c r="U18"/>
      <c r="V18"/>
    </row>
    <row r="19" spans="11:22" x14ac:dyDescent="0.25">
      <c r="K19"/>
      <c r="L19"/>
      <c r="M19"/>
      <c r="N19"/>
      <c r="O19"/>
      <c r="P19"/>
      <c r="Q19"/>
      <c r="R19"/>
      <c r="S19"/>
      <c r="T19"/>
      <c r="U19"/>
      <c r="V19"/>
    </row>
    <row r="20" spans="11:22" x14ac:dyDescent="0.25">
      <c r="K20"/>
      <c r="L20"/>
      <c r="M20"/>
      <c r="N20"/>
      <c r="O20"/>
      <c r="P20"/>
      <c r="Q20"/>
      <c r="R20"/>
      <c r="S20"/>
      <c r="T20"/>
      <c r="U20"/>
      <c r="V20"/>
    </row>
    <row r="21" spans="11:22" x14ac:dyDescent="0.25">
      <c r="K21"/>
      <c r="L21"/>
      <c r="M21"/>
      <c r="N21"/>
      <c r="O21"/>
      <c r="P21"/>
      <c r="Q21"/>
      <c r="R21"/>
      <c r="S21"/>
      <c r="T21"/>
      <c r="U21"/>
      <c r="V21"/>
    </row>
    <row r="22" spans="11:22" x14ac:dyDescent="0.25">
      <c r="K22"/>
      <c r="L22"/>
      <c r="M22"/>
      <c r="N22"/>
      <c r="O22"/>
      <c r="P22"/>
      <c r="Q22"/>
      <c r="R22"/>
      <c r="S22"/>
      <c r="T22"/>
      <c r="U22"/>
      <c r="V22"/>
    </row>
    <row r="23" spans="11:22" x14ac:dyDescent="0.25">
      <c r="K23"/>
      <c r="L23"/>
      <c r="M23"/>
      <c r="N23"/>
      <c r="O23"/>
      <c r="P23"/>
      <c r="Q23"/>
      <c r="R23"/>
      <c r="S23"/>
      <c r="T23"/>
      <c r="U23"/>
      <c r="V23"/>
    </row>
    <row r="24" spans="11:22" x14ac:dyDescent="0.25">
      <c r="K24"/>
      <c r="L24"/>
      <c r="M24"/>
      <c r="N24"/>
      <c r="O24"/>
      <c r="P24"/>
      <c r="Q24"/>
      <c r="R24"/>
      <c r="S24"/>
      <c r="T24"/>
      <c r="U24"/>
      <c r="V24"/>
    </row>
    <row r="25" spans="11:22" x14ac:dyDescent="0.25">
      <c r="K25"/>
      <c r="L25"/>
      <c r="M25"/>
      <c r="N25"/>
      <c r="O25"/>
      <c r="P25"/>
      <c r="Q25"/>
      <c r="R25"/>
      <c r="S25"/>
      <c r="T25"/>
      <c r="U25"/>
      <c r="V25"/>
    </row>
    <row r="26" spans="11:22" ht="14.45" customHeight="1" x14ac:dyDescent="0.25">
      <c r="K26"/>
      <c r="L26"/>
      <c r="M26"/>
      <c r="N26"/>
      <c r="O26"/>
      <c r="P26"/>
      <c r="Q26"/>
      <c r="R26"/>
      <c r="S26"/>
      <c r="T26"/>
      <c r="U26"/>
      <c r="V26"/>
    </row>
    <row r="27" spans="11:22" ht="14.45" customHeight="1" x14ac:dyDescent="0.25">
      <c r="K27"/>
      <c r="L27"/>
      <c r="M27"/>
      <c r="N27"/>
      <c r="O27"/>
      <c r="P27"/>
      <c r="Q27"/>
      <c r="R27"/>
      <c r="S27"/>
      <c r="T27"/>
      <c r="U27"/>
      <c r="V27"/>
    </row>
    <row r="28" spans="11:22" x14ac:dyDescent="0.25">
      <c r="K28"/>
      <c r="L28"/>
      <c r="M28"/>
      <c r="N28"/>
      <c r="O28"/>
      <c r="P28"/>
      <c r="Q28"/>
      <c r="R28"/>
      <c r="S28"/>
      <c r="T28"/>
      <c r="U28"/>
      <c r="V28"/>
    </row>
    <row r="29" spans="11:22" x14ac:dyDescent="0.25">
      <c r="K29"/>
      <c r="L29"/>
      <c r="M29"/>
      <c r="N29"/>
      <c r="O29"/>
      <c r="P29"/>
      <c r="Q29"/>
      <c r="R29"/>
      <c r="S29"/>
      <c r="T29"/>
      <c r="U29"/>
      <c r="V29"/>
    </row>
    <row r="30" spans="11:22" x14ac:dyDescent="0.25">
      <c r="K30"/>
      <c r="L30"/>
      <c r="M30"/>
      <c r="N30"/>
      <c r="O30"/>
      <c r="P30"/>
      <c r="Q30"/>
      <c r="R30"/>
      <c r="S30"/>
      <c r="T30"/>
      <c r="U30"/>
      <c r="V30"/>
    </row>
    <row r="31" spans="11:22" x14ac:dyDescent="0.25">
      <c r="K31"/>
      <c r="L31"/>
      <c r="M31"/>
      <c r="N31"/>
      <c r="O31"/>
      <c r="P31"/>
      <c r="Q31"/>
      <c r="R31"/>
      <c r="S31"/>
      <c r="T31"/>
      <c r="U31"/>
      <c r="V31"/>
    </row>
    <row r="32" spans="11:22" x14ac:dyDescent="0.25">
      <c r="K32"/>
      <c r="L32"/>
      <c r="M32"/>
      <c r="N32"/>
      <c r="O32"/>
      <c r="P32"/>
      <c r="Q32"/>
      <c r="R32"/>
      <c r="S32"/>
      <c r="T32"/>
      <c r="U32"/>
      <c r="V32"/>
    </row>
    <row r="33" spans="11:22" x14ac:dyDescent="0.25">
      <c r="K33"/>
      <c r="L33"/>
      <c r="M33"/>
      <c r="N33"/>
      <c r="O33"/>
      <c r="P33"/>
      <c r="Q33"/>
      <c r="R33"/>
      <c r="S33"/>
      <c r="T33"/>
      <c r="U33"/>
      <c r="V33"/>
    </row>
    <row r="34" spans="11:22" x14ac:dyDescent="0.25">
      <c r="K34"/>
      <c r="L34"/>
      <c r="M34"/>
      <c r="N34"/>
      <c r="O34"/>
      <c r="P34"/>
      <c r="Q34"/>
      <c r="R34"/>
      <c r="S34"/>
      <c r="T34"/>
      <c r="U34"/>
      <c r="V34"/>
    </row>
    <row r="35" spans="11:22" x14ac:dyDescent="0.25">
      <c r="K35"/>
      <c r="L35"/>
      <c r="M35"/>
      <c r="N35"/>
      <c r="O35"/>
      <c r="P35"/>
      <c r="Q35"/>
      <c r="R35"/>
      <c r="S35"/>
      <c r="T35"/>
      <c r="U35"/>
      <c r="V35"/>
    </row>
    <row r="36" spans="11:22" x14ac:dyDescent="0.25">
      <c r="K36"/>
      <c r="L36"/>
      <c r="M36"/>
      <c r="N36"/>
      <c r="O36"/>
      <c r="P36"/>
      <c r="Q36"/>
      <c r="R36"/>
      <c r="S36"/>
      <c r="T36"/>
      <c r="U36"/>
      <c r="V36"/>
    </row>
  </sheetData>
  <pageMargins left="0.7" right="0.7" top="0.75" bottom="0.75" header="0.3" footer="0.3"/>
  <pageSetup scale="6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K16:V36"/>
  <sheetViews>
    <sheetView zoomScale="70" zoomScaleNormal="70" workbookViewId="0"/>
  </sheetViews>
  <sheetFormatPr defaultColWidth="9.140625" defaultRowHeight="15" x14ac:dyDescent="0.25"/>
  <cols>
    <col min="1" max="4" width="9.140625" style="1"/>
    <col min="5" max="5" width="26.85546875" style="1" customWidth="1"/>
    <col min="6" max="6" width="18.140625" style="1" customWidth="1"/>
    <col min="7" max="7" width="23.85546875" style="1" customWidth="1"/>
    <col min="8" max="8" width="22.42578125" style="1" customWidth="1"/>
    <col min="9" max="11" width="9.140625" style="1"/>
    <col min="12" max="12" width="10.28515625" style="1" customWidth="1"/>
    <col min="13" max="16384" width="9.140625" style="1"/>
  </cols>
  <sheetData>
    <row r="16" spans="11:22" x14ac:dyDescent="0.25">
      <c r="K16"/>
      <c r="L16"/>
      <c r="M16"/>
      <c r="N16"/>
      <c r="O16"/>
      <c r="P16"/>
      <c r="Q16"/>
      <c r="R16"/>
      <c r="S16"/>
      <c r="T16"/>
      <c r="U16"/>
      <c r="V16"/>
    </row>
    <row r="17" spans="11:22" x14ac:dyDescent="0.25">
      <c r="K17"/>
      <c r="L17"/>
      <c r="M17"/>
      <c r="N17"/>
      <c r="O17"/>
      <c r="P17"/>
      <c r="Q17"/>
      <c r="R17"/>
      <c r="S17"/>
      <c r="T17"/>
      <c r="U17"/>
      <c r="V17"/>
    </row>
    <row r="18" spans="11:22" x14ac:dyDescent="0.25">
      <c r="K18"/>
      <c r="L18"/>
      <c r="M18"/>
      <c r="N18"/>
      <c r="O18"/>
      <c r="P18"/>
      <c r="Q18"/>
      <c r="R18"/>
      <c r="S18"/>
      <c r="T18"/>
      <c r="U18"/>
      <c r="V18"/>
    </row>
    <row r="19" spans="11:22" x14ac:dyDescent="0.25">
      <c r="K19"/>
      <c r="L19"/>
      <c r="M19"/>
      <c r="N19"/>
      <c r="O19"/>
      <c r="P19"/>
      <c r="Q19"/>
      <c r="R19"/>
      <c r="S19"/>
      <c r="T19"/>
      <c r="U19"/>
      <c r="V19"/>
    </row>
    <row r="20" spans="11:22" x14ac:dyDescent="0.25">
      <c r="K20"/>
      <c r="L20"/>
      <c r="M20"/>
      <c r="N20"/>
      <c r="O20"/>
      <c r="P20"/>
      <c r="Q20"/>
      <c r="R20"/>
      <c r="S20"/>
      <c r="T20"/>
      <c r="U20"/>
      <c r="V20"/>
    </row>
    <row r="21" spans="11:22" x14ac:dyDescent="0.25">
      <c r="K21"/>
      <c r="L21"/>
      <c r="M21"/>
      <c r="N21"/>
      <c r="O21"/>
      <c r="P21"/>
      <c r="Q21"/>
      <c r="R21"/>
      <c r="S21"/>
      <c r="T21"/>
      <c r="U21"/>
      <c r="V21"/>
    </row>
    <row r="22" spans="11:22" x14ac:dyDescent="0.25">
      <c r="K22"/>
      <c r="L22"/>
      <c r="M22"/>
      <c r="N22"/>
      <c r="O22"/>
      <c r="P22"/>
      <c r="Q22"/>
      <c r="R22"/>
      <c r="S22"/>
      <c r="T22"/>
      <c r="U22"/>
      <c r="V22"/>
    </row>
    <row r="23" spans="11:22" x14ac:dyDescent="0.25">
      <c r="K23"/>
      <c r="L23"/>
      <c r="M23"/>
      <c r="N23"/>
      <c r="O23"/>
      <c r="P23"/>
      <c r="Q23"/>
      <c r="R23"/>
      <c r="S23"/>
      <c r="T23"/>
      <c r="U23"/>
      <c r="V23"/>
    </row>
    <row r="24" spans="11:22" x14ac:dyDescent="0.25">
      <c r="K24"/>
      <c r="L24"/>
      <c r="M24"/>
      <c r="N24"/>
      <c r="O24"/>
      <c r="P24"/>
      <c r="Q24"/>
      <c r="R24"/>
      <c r="S24"/>
      <c r="T24"/>
      <c r="U24"/>
      <c r="V24"/>
    </row>
    <row r="25" spans="11:22" x14ac:dyDescent="0.25">
      <c r="K25"/>
      <c r="L25"/>
      <c r="M25"/>
      <c r="N25"/>
      <c r="O25"/>
      <c r="P25"/>
      <c r="Q25"/>
      <c r="R25"/>
      <c r="S25"/>
      <c r="T25"/>
      <c r="U25"/>
      <c r="V25"/>
    </row>
    <row r="26" spans="11:22" ht="14.45" customHeight="1" x14ac:dyDescent="0.25">
      <c r="K26"/>
      <c r="L26"/>
      <c r="M26"/>
      <c r="N26"/>
      <c r="O26"/>
      <c r="P26"/>
      <c r="Q26"/>
      <c r="R26"/>
      <c r="S26"/>
      <c r="T26"/>
      <c r="U26"/>
      <c r="V26"/>
    </row>
    <row r="27" spans="11:22" ht="14.45" customHeight="1" x14ac:dyDescent="0.25">
      <c r="K27"/>
      <c r="L27"/>
      <c r="M27"/>
      <c r="N27"/>
      <c r="O27"/>
      <c r="P27"/>
      <c r="Q27"/>
      <c r="R27"/>
      <c r="S27"/>
      <c r="T27"/>
      <c r="U27"/>
      <c r="V27"/>
    </row>
    <row r="28" spans="11:22" x14ac:dyDescent="0.25">
      <c r="K28"/>
      <c r="L28"/>
      <c r="M28"/>
      <c r="N28"/>
      <c r="O28"/>
      <c r="P28"/>
      <c r="Q28"/>
      <c r="R28"/>
      <c r="S28"/>
      <c r="T28"/>
      <c r="U28"/>
      <c r="V28"/>
    </row>
    <row r="29" spans="11:22" x14ac:dyDescent="0.25">
      <c r="K29"/>
      <c r="L29"/>
      <c r="M29"/>
      <c r="N29"/>
      <c r="O29"/>
      <c r="P29"/>
      <c r="Q29"/>
      <c r="R29"/>
      <c r="S29"/>
      <c r="T29"/>
      <c r="U29"/>
      <c r="V29"/>
    </row>
    <row r="30" spans="11:22" x14ac:dyDescent="0.25">
      <c r="K30"/>
      <c r="L30"/>
      <c r="M30"/>
      <c r="N30"/>
      <c r="O30"/>
      <c r="P30"/>
      <c r="Q30"/>
      <c r="R30"/>
      <c r="S30"/>
      <c r="T30"/>
      <c r="U30"/>
      <c r="V30"/>
    </row>
    <row r="31" spans="11:22" x14ac:dyDescent="0.25">
      <c r="K31"/>
      <c r="L31"/>
      <c r="M31"/>
      <c r="N31"/>
      <c r="O31"/>
      <c r="P31"/>
      <c r="Q31"/>
      <c r="R31"/>
      <c r="S31"/>
      <c r="T31"/>
      <c r="U31"/>
      <c r="V31"/>
    </row>
    <row r="32" spans="11:22" x14ac:dyDescent="0.25">
      <c r="K32"/>
      <c r="L32"/>
      <c r="M32"/>
      <c r="N32"/>
      <c r="O32"/>
      <c r="P32"/>
      <c r="Q32"/>
      <c r="R32"/>
      <c r="S32"/>
      <c r="T32"/>
      <c r="U32"/>
      <c r="V32"/>
    </row>
    <row r="33" spans="11:22" x14ac:dyDescent="0.25">
      <c r="K33"/>
      <c r="L33"/>
      <c r="M33"/>
      <c r="N33"/>
      <c r="O33"/>
      <c r="P33"/>
      <c r="Q33"/>
      <c r="R33"/>
      <c r="S33"/>
      <c r="T33"/>
      <c r="U33"/>
      <c r="V33"/>
    </row>
    <row r="34" spans="11:22" x14ac:dyDescent="0.25">
      <c r="K34"/>
      <c r="L34"/>
      <c r="M34"/>
      <c r="N34"/>
      <c r="O34"/>
      <c r="P34"/>
      <c r="Q34"/>
      <c r="R34"/>
      <c r="S34"/>
      <c r="T34"/>
      <c r="U34"/>
      <c r="V34"/>
    </row>
    <row r="35" spans="11:22" x14ac:dyDescent="0.25">
      <c r="K35"/>
      <c r="L35"/>
      <c r="M35"/>
      <c r="N35"/>
      <c r="O35"/>
      <c r="P35"/>
      <c r="Q35"/>
      <c r="R35"/>
      <c r="S35"/>
      <c r="T35"/>
      <c r="U35"/>
      <c r="V35"/>
    </row>
    <row r="36" spans="11:22" x14ac:dyDescent="0.25">
      <c r="K36"/>
      <c r="L36"/>
      <c r="M36"/>
      <c r="N36"/>
      <c r="O36"/>
      <c r="P36"/>
      <c r="Q36"/>
      <c r="R36"/>
      <c r="S36"/>
      <c r="T36"/>
      <c r="U36"/>
      <c r="V36"/>
    </row>
  </sheetData>
  <pageMargins left="0.7" right="0.7" top="0.75" bottom="0.75" header="0.3" footer="0.3"/>
  <pageSetup scale="6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D17:T29"/>
  <sheetViews>
    <sheetView zoomScale="70" zoomScaleNormal="70" workbookViewId="0">
      <selection activeCell="G29" sqref="G29"/>
    </sheetView>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9"/>
      <c r="S17" s="60"/>
      <c r="T17" s="60"/>
    </row>
    <row r="18" spans="4:20" ht="15" customHeight="1" x14ac:dyDescent="0.25">
      <c r="R18" s="60"/>
      <c r="S18" s="61"/>
      <c r="T18" s="61"/>
    </row>
    <row r="24" spans="4:20" ht="26.25" x14ac:dyDescent="0.25">
      <c r="D24" s="62"/>
      <c r="E24" s="62"/>
    </row>
    <row r="25" spans="4:20" ht="26.25" x14ac:dyDescent="0.25">
      <c r="D25" s="62"/>
      <c r="E25" s="62"/>
    </row>
    <row r="26" spans="4:20" ht="26.25" x14ac:dyDescent="0.25">
      <c r="D26" s="62"/>
      <c r="E26" s="62"/>
    </row>
    <row r="27" spans="4:20" ht="26.25" x14ac:dyDescent="0.25">
      <c r="D27" s="62"/>
      <c r="E27" s="62"/>
    </row>
    <row r="28" spans="4:20" ht="26.25" x14ac:dyDescent="0.25">
      <c r="D28" s="62"/>
      <c r="E28" s="62"/>
    </row>
    <row r="29" spans="4:20" ht="26.25" x14ac:dyDescent="0.25">
      <c r="D29" s="62"/>
      <c r="E29" s="62"/>
    </row>
  </sheetData>
  <pageMargins left="0.7" right="0.7" top="0.75" bottom="0.75" header="0.3" footer="0.3"/>
  <pageSetup scale="63"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D17:T29"/>
  <sheetViews>
    <sheetView zoomScale="70" zoomScaleNormal="70" workbookViewId="0">
      <selection activeCell="P22" sqref="P22"/>
    </sheetView>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9"/>
      <c r="S17" s="60"/>
      <c r="T17" s="60"/>
    </row>
    <row r="18" spans="4:20" ht="15" customHeight="1" x14ac:dyDescent="0.25">
      <c r="R18" s="60"/>
      <c r="S18" s="61"/>
      <c r="T18" s="61"/>
    </row>
    <row r="24" spans="4:20" ht="26.25" x14ac:dyDescent="0.25">
      <c r="D24" s="62"/>
      <c r="E24" s="62"/>
    </row>
    <row r="25" spans="4:20" ht="26.25" x14ac:dyDescent="0.25">
      <c r="D25" s="62"/>
      <c r="E25" s="62"/>
    </row>
    <row r="26" spans="4:20" ht="26.25" x14ac:dyDescent="0.25">
      <c r="D26" s="62"/>
      <c r="E26" s="62"/>
    </row>
    <row r="27" spans="4:20" ht="26.25" x14ac:dyDescent="0.25">
      <c r="D27" s="62"/>
      <c r="E27" s="62"/>
    </row>
    <row r="28" spans="4:20" ht="26.25" x14ac:dyDescent="0.25">
      <c r="D28" s="62"/>
      <c r="E28" s="62"/>
    </row>
    <row r="29" spans="4:20" ht="26.25" x14ac:dyDescent="0.25">
      <c r="D29" s="62"/>
      <c r="E29" s="62"/>
    </row>
  </sheetData>
  <pageMargins left="0.7" right="0.7" top="0.75" bottom="0.75" header="0.3" footer="0.3"/>
  <pageSetup scale="53"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D17:T29"/>
  <sheetViews>
    <sheetView zoomScale="70" zoomScaleNormal="70" workbookViewId="0"/>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9"/>
      <c r="S17" s="60"/>
      <c r="T17" s="60"/>
    </row>
    <row r="18" spans="4:20" ht="15" customHeight="1" x14ac:dyDescent="0.25">
      <c r="R18" s="60"/>
      <c r="S18" s="61"/>
      <c r="T18" s="61"/>
    </row>
    <row r="24" spans="4:20" ht="26.25" x14ac:dyDescent="0.25">
      <c r="D24" s="62"/>
      <c r="E24" s="62"/>
    </row>
    <row r="25" spans="4:20" ht="26.25" x14ac:dyDescent="0.25">
      <c r="D25" s="62"/>
      <c r="E25" s="62"/>
    </row>
    <row r="26" spans="4:20" ht="26.25" x14ac:dyDescent="0.25">
      <c r="D26" s="62"/>
      <c r="E26" s="62"/>
    </row>
    <row r="27" spans="4:20" ht="26.25" x14ac:dyDescent="0.25">
      <c r="D27" s="62"/>
      <c r="E27" s="62"/>
    </row>
    <row r="28" spans="4:20" ht="26.25" x14ac:dyDescent="0.25">
      <c r="D28" s="62"/>
      <c r="E28" s="62"/>
    </row>
    <row r="29" spans="4:20" ht="26.25" x14ac:dyDescent="0.25">
      <c r="D29" s="62"/>
      <c r="E29" s="62"/>
    </row>
  </sheetData>
  <pageMargins left="0.7" right="0.7" top="0.75" bottom="0.75" header="0.3" footer="0.3"/>
  <pageSetup scale="53"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8:Y51"/>
  <sheetViews>
    <sheetView zoomScale="70" zoomScaleNormal="70" workbookViewId="0">
      <selection activeCell="J30" sqref="J30"/>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10"/>
      <c r="L38" s="50"/>
      <c r="M38" s="50"/>
    </row>
    <row r="39" spans="2:19" x14ac:dyDescent="0.25">
      <c r="C39" s="50"/>
      <c r="D39" s="50"/>
      <c r="E39" s="50"/>
      <c r="F39" s="50"/>
      <c r="G39" s="50"/>
      <c r="H39" s="50"/>
      <c r="I39" s="50"/>
      <c r="J39" s="50"/>
      <c r="K39" s="110"/>
      <c r="L39" s="50"/>
      <c r="M39" s="50"/>
    </row>
    <row r="40" spans="2:19" x14ac:dyDescent="0.25">
      <c r="C40" s="50"/>
      <c r="D40" s="50"/>
      <c r="E40" s="111"/>
      <c r="F40" s="111"/>
      <c r="G40" s="111"/>
      <c r="H40" s="111"/>
      <c r="I40" s="50"/>
      <c r="J40" s="50"/>
      <c r="K40" s="50"/>
      <c r="L40" s="50"/>
      <c r="M40" s="50"/>
    </row>
    <row r="41" spans="2:19" x14ac:dyDescent="0.25">
      <c r="C41" s="50"/>
      <c r="D41" s="50"/>
      <c r="E41" s="111"/>
      <c r="F41" s="111"/>
      <c r="G41" s="111"/>
      <c r="H41" s="111"/>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4"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8:Y51"/>
  <sheetViews>
    <sheetView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10"/>
      <c r="L38" s="50"/>
      <c r="M38" s="50"/>
    </row>
    <row r="39" spans="2:19" x14ac:dyDescent="0.25">
      <c r="C39" s="50"/>
      <c r="D39" s="50"/>
      <c r="E39" s="50"/>
      <c r="F39" s="50"/>
      <c r="G39" s="50"/>
      <c r="H39" s="50"/>
      <c r="I39" s="50"/>
      <c r="J39" s="50"/>
      <c r="K39" s="110"/>
      <c r="L39" s="50"/>
      <c r="M39" s="50"/>
    </row>
    <row r="40" spans="2:19" x14ac:dyDescent="0.25">
      <c r="C40" s="50"/>
      <c r="D40" s="50"/>
      <c r="E40" s="111"/>
      <c r="F40" s="111"/>
      <c r="G40" s="111"/>
      <c r="H40" s="111"/>
      <c r="I40" s="50"/>
      <c r="J40" s="50"/>
      <c r="K40" s="50"/>
      <c r="L40" s="50"/>
      <c r="M40" s="50"/>
    </row>
    <row r="41" spans="2:19" x14ac:dyDescent="0.25">
      <c r="C41" s="50"/>
      <c r="D41" s="50"/>
      <c r="E41" s="111"/>
      <c r="F41" s="111"/>
      <c r="G41" s="111"/>
      <c r="H41" s="111"/>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8:Y51"/>
  <sheetViews>
    <sheetView zoomScale="70" zoomScaleNormal="70" workbookViewId="0">
      <selection activeCell="A8" sqref="A8"/>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10"/>
      <c r="L38" s="50"/>
      <c r="M38" s="50"/>
    </row>
    <row r="39" spans="2:19" x14ac:dyDescent="0.25">
      <c r="C39" s="50"/>
      <c r="D39" s="50"/>
      <c r="E39" s="50"/>
      <c r="F39" s="50"/>
      <c r="G39" s="50"/>
      <c r="H39" s="50"/>
      <c r="I39" s="50"/>
      <c r="J39" s="50"/>
      <c r="K39" s="110"/>
      <c r="L39" s="50"/>
      <c r="M39" s="50"/>
    </row>
    <row r="40" spans="2:19" x14ac:dyDescent="0.25">
      <c r="C40" s="50"/>
      <c r="D40" s="50"/>
      <c r="E40" s="111"/>
      <c r="F40" s="111"/>
      <c r="G40" s="111"/>
      <c r="H40" s="111"/>
      <c r="I40" s="50"/>
      <c r="J40" s="50"/>
      <c r="K40" s="50"/>
      <c r="L40" s="50"/>
      <c r="M40" s="50"/>
    </row>
    <row r="41" spans="2:19" x14ac:dyDescent="0.25">
      <c r="C41" s="50"/>
      <c r="D41" s="50"/>
      <c r="E41" s="111"/>
      <c r="F41" s="111"/>
      <c r="G41" s="111"/>
      <c r="H41" s="111"/>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8:Y51"/>
  <sheetViews>
    <sheetView zoomScale="70" zoomScaleNormal="70" workbookViewId="0">
      <selection activeCell="AA34" sqref="AA34"/>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10"/>
      <c r="L38" s="50"/>
      <c r="M38" s="50"/>
    </row>
    <row r="39" spans="2:19" x14ac:dyDescent="0.25">
      <c r="C39" s="50"/>
      <c r="D39" s="50"/>
      <c r="E39" s="50"/>
      <c r="F39" s="50"/>
      <c r="G39" s="50"/>
      <c r="H39" s="50"/>
      <c r="I39" s="50"/>
      <c r="J39" s="50"/>
      <c r="K39" s="110"/>
      <c r="L39" s="50"/>
      <c r="M39" s="50"/>
    </row>
    <row r="40" spans="2:19" x14ac:dyDescent="0.25">
      <c r="C40" s="50"/>
      <c r="D40" s="50"/>
      <c r="E40" s="111"/>
      <c r="F40" s="111"/>
      <c r="G40" s="111"/>
      <c r="H40" s="111"/>
      <c r="I40" s="50"/>
      <c r="J40" s="50"/>
      <c r="K40" s="50"/>
      <c r="L40" s="50"/>
      <c r="M40" s="50"/>
    </row>
    <row r="41" spans="2:19" x14ac:dyDescent="0.25">
      <c r="C41" s="50"/>
      <c r="D41" s="50"/>
      <c r="E41" s="111"/>
      <c r="F41" s="111"/>
      <c r="G41" s="111"/>
      <c r="H41" s="111"/>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2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8:Y51"/>
  <sheetViews>
    <sheetView zoomScale="70" zoomScaleNormal="70" workbookViewId="0">
      <selection activeCell="P39" sqref="P39"/>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10"/>
      <c r="L38" s="50"/>
      <c r="M38" s="50"/>
    </row>
    <row r="39" spans="2:19" x14ac:dyDescent="0.25">
      <c r="C39" s="50"/>
      <c r="D39" s="50"/>
      <c r="E39" s="50"/>
      <c r="F39" s="50"/>
      <c r="G39" s="50"/>
      <c r="H39" s="50"/>
      <c r="I39" s="50"/>
      <c r="J39" s="50"/>
      <c r="K39" s="110"/>
      <c r="L39" s="50"/>
      <c r="M39" s="50"/>
    </row>
    <row r="40" spans="2:19" x14ac:dyDescent="0.25">
      <c r="C40" s="50"/>
      <c r="D40" s="50"/>
      <c r="E40" s="111"/>
      <c r="F40" s="111"/>
      <c r="G40" s="111"/>
      <c r="H40" s="111"/>
      <c r="I40" s="50"/>
      <c r="J40" s="50"/>
      <c r="K40" s="50"/>
      <c r="L40" s="50"/>
      <c r="M40" s="50"/>
    </row>
    <row r="41" spans="2:19" x14ac:dyDescent="0.25">
      <c r="C41" s="50"/>
      <c r="D41" s="50"/>
      <c r="E41" s="111"/>
      <c r="F41" s="111"/>
      <c r="G41" s="111"/>
      <c r="H41" s="111"/>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8:Y51"/>
  <sheetViews>
    <sheetView zoomScale="70" zoomScaleNormal="70" workbookViewId="0">
      <selection activeCell="A2" sqref="A2"/>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10"/>
      <c r="L38" s="50"/>
      <c r="M38" s="50"/>
    </row>
    <row r="39" spans="2:19" x14ac:dyDescent="0.25">
      <c r="C39" s="50"/>
      <c r="D39" s="50"/>
      <c r="E39" s="50"/>
      <c r="F39" s="50"/>
      <c r="G39" s="50"/>
      <c r="H39" s="50"/>
      <c r="I39" s="50"/>
      <c r="J39" s="50"/>
      <c r="K39" s="110"/>
      <c r="L39" s="50"/>
      <c r="M39" s="50"/>
    </row>
    <row r="40" spans="2:19" x14ac:dyDescent="0.25">
      <c r="C40" s="50"/>
      <c r="D40" s="50"/>
      <c r="E40" s="111"/>
      <c r="F40" s="111"/>
      <c r="G40" s="111"/>
      <c r="H40" s="111"/>
      <c r="I40" s="50"/>
      <c r="J40" s="50"/>
      <c r="K40" s="50"/>
      <c r="L40" s="50"/>
      <c r="M40" s="50"/>
    </row>
    <row r="41" spans="2:19" x14ac:dyDescent="0.25">
      <c r="C41" s="50"/>
      <c r="D41" s="50"/>
      <c r="E41" s="111"/>
      <c r="F41" s="111"/>
      <c r="G41" s="111"/>
      <c r="H41" s="111"/>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8:Y51"/>
  <sheetViews>
    <sheetView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10"/>
      <c r="L38" s="50"/>
      <c r="M38" s="50"/>
    </row>
    <row r="39" spans="2:19" x14ac:dyDescent="0.25">
      <c r="C39" s="50"/>
      <c r="D39" s="50"/>
      <c r="E39" s="50"/>
      <c r="F39" s="50"/>
      <c r="G39" s="50"/>
      <c r="H39" s="50"/>
      <c r="I39" s="50"/>
      <c r="J39" s="50"/>
      <c r="K39" s="110"/>
      <c r="L39" s="50"/>
      <c r="M39" s="50"/>
    </row>
    <row r="40" spans="2:19" x14ac:dyDescent="0.25">
      <c r="C40" s="50"/>
      <c r="D40" s="50"/>
      <c r="E40" s="111"/>
      <c r="F40" s="111"/>
      <c r="G40" s="111"/>
      <c r="H40" s="111"/>
      <c r="I40" s="50"/>
      <c r="J40" s="50"/>
      <c r="K40" s="50"/>
      <c r="L40" s="50"/>
      <c r="M40" s="50"/>
    </row>
    <row r="41" spans="2:19" x14ac:dyDescent="0.25">
      <c r="C41" s="50"/>
      <c r="D41" s="50"/>
      <c r="E41" s="111"/>
      <c r="F41" s="111"/>
      <c r="G41" s="111"/>
      <c r="H41" s="111"/>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sortState xmlns:xlrd2="http://schemas.microsoft.com/office/spreadsheetml/2017/richdata2" ref="N19:W27">
    <sortCondition ref="N18"/>
  </sortState>
  <mergeCells count="3">
    <mergeCell ref="K38:K39"/>
    <mergeCell ref="E40:F41"/>
    <mergeCell ref="G40:H41"/>
  </mergeCells>
  <pageMargins left="0.7" right="0.7" top="0.75" bottom="0.75" header="0.3" footer="0.3"/>
  <pageSetup scale="6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6:S33"/>
  <sheetViews>
    <sheetView zoomScale="70" zoomScaleNormal="70" workbookViewId="0">
      <selection sqref="A1:XFD1048576"/>
    </sheetView>
  </sheetViews>
  <sheetFormatPr defaultColWidth="9.140625" defaultRowHeight="15" x14ac:dyDescent="0.25"/>
  <cols>
    <col min="1" max="17" width="9.140625" style="1"/>
    <col min="18" max="18" width="19.7109375" style="1" customWidth="1"/>
    <col min="19" max="19" width="21" style="1" customWidth="1"/>
    <col min="20" max="16384" width="9.140625" style="1"/>
  </cols>
  <sheetData>
    <row r="16" spans="15:15" ht="24" thickBot="1" x14ac:dyDescent="0.4">
      <c r="O16" s="4">
        <v>1</v>
      </c>
    </row>
    <row r="17" spans="15:19" ht="24" thickBot="1" x14ac:dyDescent="0.4">
      <c r="O17" s="4">
        <v>5</v>
      </c>
      <c r="R17" s="15" t="s">
        <v>16</v>
      </c>
      <c r="S17" s="15"/>
    </row>
    <row r="18" spans="15:19" ht="24" thickBot="1" x14ac:dyDescent="0.4">
      <c r="O18" s="4">
        <v>7</v>
      </c>
      <c r="R18" s="16"/>
      <c r="S18" s="16"/>
    </row>
    <row r="19" spans="15:19" ht="24" thickBot="1" x14ac:dyDescent="0.4">
      <c r="O19" s="4">
        <v>10</v>
      </c>
      <c r="R19" s="16" t="s">
        <v>17</v>
      </c>
      <c r="S19" s="16">
        <v>18.8</v>
      </c>
    </row>
    <row r="20" spans="15:19" ht="24" thickBot="1" x14ac:dyDescent="0.4">
      <c r="O20" s="4">
        <v>10</v>
      </c>
      <c r="R20" s="16" t="s">
        <v>18</v>
      </c>
      <c r="S20" s="16">
        <v>7.9467673371699457</v>
      </c>
    </row>
    <row r="21" spans="15:19" ht="24" thickBot="1" x14ac:dyDescent="0.4">
      <c r="O21" s="4">
        <v>10</v>
      </c>
      <c r="R21" s="16" t="s">
        <v>19</v>
      </c>
      <c r="S21" s="16">
        <v>10</v>
      </c>
    </row>
    <row r="22" spans="15:19" ht="24" thickBot="1" x14ac:dyDescent="0.4">
      <c r="O22" s="4">
        <v>15</v>
      </c>
      <c r="R22" s="16" t="s">
        <v>20</v>
      </c>
      <c r="S22" s="16">
        <v>10</v>
      </c>
    </row>
    <row r="23" spans="15:19" ht="24" thickBot="1" x14ac:dyDescent="0.4">
      <c r="O23" s="4">
        <v>3</v>
      </c>
      <c r="R23" s="16" t="s">
        <v>21</v>
      </c>
      <c r="S23" s="16">
        <v>25.129884820888279</v>
      </c>
    </row>
    <row r="24" spans="15:19" ht="24" thickBot="1" x14ac:dyDescent="0.4">
      <c r="O24" s="4">
        <v>80</v>
      </c>
      <c r="R24" s="16" t="s">
        <v>22</v>
      </c>
      <c r="S24" s="16">
        <v>631.51111111111118</v>
      </c>
    </row>
    <row r="25" spans="15:19" ht="24" thickBot="1" x14ac:dyDescent="0.4">
      <c r="O25" s="4">
        <v>47</v>
      </c>
      <c r="R25" s="16" t="s">
        <v>23</v>
      </c>
      <c r="S25" s="16">
        <v>3.813526141361236</v>
      </c>
    </row>
    <row r="26" spans="15:19" ht="24" thickBot="1" x14ac:dyDescent="0.4">
      <c r="O26" s="4"/>
      <c r="R26" s="16" t="s">
        <v>24</v>
      </c>
      <c r="S26" s="16">
        <v>2.062724815025978</v>
      </c>
    </row>
    <row r="27" spans="15:19" ht="15.75" thickBot="1" x14ac:dyDescent="0.3">
      <c r="R27" s="16" t="s">
        <v>25</v>
      </c>
      <c r="S27" s="16">
        <v>79</v>
      </c>
    </row>
    <row r="28" spans="15:19" ht="15.75" thickBot="1" x14ac:dyDescent="0.3">
      <c r="R28" s="16" t="s">
        <v>26</v>
      </c>
      <c r="S28" s="16">
        <v>1</v>
      </c>
    </row>
    <row r="29" spans="15:19" ht="15.75" thickBot="1" x14ac:dyDescent="0.3">
      <c r="R29" s="16" t="s">
        <v>27</v>
      </c>
      <c r="S29" s="16">
        <v>80</v>
      </c>
    </row>
    <row r="30" spans="15:19" ht="15.75" thickBot="1" x14ac:dyDescent="0.3">
      <c r="R30" s="16" t="s">
        <v>28</v>
      </c>
      <c r="S30" s="16">
        <v>188</v>
      </c>
    </row>
    <row r="31" spans="15:19" ht="15.75" thickBot="1" x14ac:dyDescent="0.3">
      <c r="R31" s="16" t="s">
        <v>29</v>
      </c>
      <c r="S31" s="16">
        <v>10</v>
      </c>
    </row>
    <row r="32" spans="15:19" ht="15.75" thickBot="1" x14ac:dyDescent="0.3"/>
    <row r="33" spans="2:11" ht="27" thickBot="1" x14ac:dyDescent="0.3">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O12:Z31"/>
  <sheetViews>
    <sheetView zoomScale="70" zoomScaleNormal="70" workbookViewId="0">
      <selection activeCell="B9" sqref="B9"/>
    </sheetView>
  </sheetViews>
  <sheetFormatPr defaultColWidth="9.140625" defaultRowHeight="15" x14ac:dyDescent="0.25"/>
  <cols>
    <col min="1" max="17" width="9.140625" style="1"/>
    <col min="18" max="18" width="9.28515625" style="1" customWidth="1"/>
    <col min="19" max="19" width="10.140625" style="1" customWidth="1"/>
    <col min="20" max="16384" width="9.140625" style="1"/>
  </cols>
  <sheetData>
    <row r="12" spans="15:26" x14ac:dyDescent="0.25">
      <c r="P12"/>
      <c r="Q12"/>
      <c r="R12"/>
      <c r="S12"/>
      <c r="T12"/>
      <c r="U12"/>
      <c r="V12"/>
      <c r="W12"/>
      <c r="X12"/>
      <c r="Y12"/>
      <c r="Z12"/>
    </row>
    <row r="13" spans="15:26" x14ac:dyDescent="0.25">
      <c r="P13"/>
      <c r="Q13"/>
      <c r="R13"/>
      <c r="S13"/>
      <c r="T13"/>
      <c r="U13"/>
      <c r="V13"/>
      <c r="W13"/>
      <c r="X13"/>
      <c r="Y13"/>
      <c r="Z13"/>
    </row>
    <row r="14" spans="15:26" x14ac:dyDescent="0.25">
      <c r="P14"/>
      <c r="Q14"/>
      <c r="R14"/>
      <c r="S14"/>
      <c r="T14"/>
      <c r="U14"/>
      <c r="V14"/>
      <c r="W14"/>
      <c r="X14"/>
      <c r="Y14"/>
      <c r="Z14"/>
    </row>
    <row r="15" spans="15:26" x14ac:dyDescent="0.25">
      <c r="P15"/>
      <c r="Q15"/>
      <c r="R15"/>
      <c r="S15"/>
      <c r="T15"/>
      <c r="U15"/>
      <c r="V15"/>
      <c r="W15"/>
      <c r="X15"/>
      <c r="Y15"/>
      <c r="Z15"/>
    </row>
    <row r="16" spans="15:26" ht="23.25" x14ac:dyDescent="0.35">
      <c r="O16" s="4"/>
      <c r="P16"/>
      <c r="Q16"/>
      <c r="R16"/>
      <c r="S16"/>
      <c r="T16"/>
      <c r="U16"/>
      <c r="V16"/>
      <c r="W16"/>
      <c r="X16"/>
      <c r="Y16"/>
      <c r="Z16"/>
    </row>
    <row r="17" spans="15:26" ht="23.25" x14ac:dyDescent="0.35">
      <c r="O17" s="4"/>
      <c r="P17"/>
      <c r="Q17"/>
      <c r="R17"/>
      <c r="S17"/>
      <c r="T17"/>
      <c r="U17"/>
      <c r="V17"/>
      <c r="W17"/>
      <c r="X17"/>
      <c r="Y17"/>
      <c r="Z17"/>
    </row>
    <row r="18" spans="15:26" ht="23.25" x14ac:dyDescent="0.35">
      <c r="O18" s="4"/>
      <c r="P18"/>
      <c r="Q18"/>
      <c r="R18"/>
      <c r="S18"/>
      <c r="T18"/>
      <c r="U18"/>
      <c r="V18"/>
      <c r="W18"/>
      <c r="X18"/>
      <c r="Y18"/>
      <c r="Z18"/>
    </row>
    <row r="19" spans="15:26" ht="23.25" x14ac:dyDescent="0.35">
      <c r="O19" s="4"/>
      <c r="P19"/>
      <c r="Q19"/>
      <c r="R19"/>
      <c r="S19"/>
      <c r="T19"/>
      <c r="U19"/>
      <c r="V19"/>
      <c r="W19"/>
      <c r="X19"/>
      <c r="Y19"/>
      <c r="Z19"/>
    </row>
    <row r="20" spans="15:26" ht="23.25" x14ac:dyDescent="0.35">
      <c r="O20" s="4"/>
      <c r="P20"/>
      <c r="Q20"/>
      <c r="R20"/>
      <c r="S20"/>
      <c r="T20"/>
      <c r="U20"/>
      <c r="V20"/>
      <c r="W20"/>
      <c r="X20"/>
      <c r="Y20"/>
      <c r="Z20"/>
    </row>
    <row r="21" spans="15:26" ht="23.25" x14ac:dyDescent="0.35">
      <c r="O21" s="4"/>
      <c r="P21"/>
      <c r="Q21"/>
      <c r="R21"/>
      <c r="S21"/>
      <c r="T21"/>
      <c r="U21"/>
      <c r="V21"/>
      <c r="W21"/>
      <c r="X21"/>
      <c r="Y21"/>
      <c r="Z21"/>
    </row>
    <row r="22" spans="15:26" ht="23.25" x14ac:dyDescent="0.35">
      <c r="O22" s="4"/>
      <c r="P22"/>
      <c r="Q22"/>
      <c r="R22"/>
      <c r="S22"/>
      <c r="T22"/>
      <c r="U22"/>
      <c r="V22"/>
      <c r="W22"/>
      <c r="X22"/>
      <c r="Y22"/>
      <c r="Z22"/>
    </row>
    <row r="23" spans="15:26" ht="23.25" x14ac:dyDescent="0.35">
      <c r="O23" s="4"/>
      <c r="P23"/>
      <c r="Q23"/>
      <c r="R23"/>
      <c r="S23"/>
      <c r="T23"/>
      <c r="U23"/>
      <c r="V23"/>
      <c r="W23"/>
      <c r="X23"/>
      <c r="Y23"/>
      <c r="Z23"/>
    </row>
    <row r="24" spans="15:26" ht="23.25" x14ac:dyDescent="0.35">
      <c r="O24" s="4"/>
      <c r="P24"/>
      <c r="Q24"/>
      <c r="R24"/>
      <c r="S24"/>
      <c r="T24"/>
      <c r="U24"/>
      <c r="V24"/>
      <c r="W24"/>
      <c r="X24"/>
      <c r="Y24"/>
      <c r="Z24"/>
    </row>
    <row r="25" spans="15:26" ht="23.25" x14ac:dyDescent="0.35">
      <c r="O25" s="4"/>
      <c r="P25"/>
      <c r="Q25"/>
      <c r="R25"/>
      <c r="S25"/>
      <c r="T25"/>
      <c r="U25"/>
      <c r="V25"/>
      <c r="W25"/>
      <c r="X25"/>
      <c r="Y25"/>
      <c r="Z25"/>
    </row>
    <row r="26" spans="15:26" ht="23.25" x14ac:dyDescent="0.35">
      <c r="O26" s="4"/>
      <c r="P26"/>
      <c r="Q26"/>
      <c r="R26"/>
      <c r="S26"/>
      <c r="T26"/>
      <c r="U26"/>
      <c r="V26"/>
      <c r="W26"/>
      <c r="X26"/>
      <c r="Y26"/>
      <c r="Z26"/>
    </row>
    <row r="27" spans="15:26" x14ac:dyDescent="0.25">
      <c r="P27"/>
      <c r="Q27"/>
      <c r="R27"/>
      <c r="S27"/>
      <c r="T27"/>
      <c r="U27"/>
      <c r="V27"/>
      <c r="W27"/>
      <c r="X27"/>
      <c r="Y27"/>
      <c r="Z27"/>
    </row>
    <row r="28" spans="15:26" x14ac:dyDescent="0.25">
      <c r="P28"/>
      <c r="Q28"/>
      <c r="R28"/>
      <c r="S28"/>
      <c r="T28"/>
      <c r="U28"/>
      <c r="V28"/>
      <c r="W28"/>
      <c r="X28"/>
      <c r="Y28"/>
      <c r="Z28"/>
    </row>
    <row r="29" spans="15:26" x14ac:dyDescent="0.25">
      <c r="P29"/>
      <c r="Q29"/>
      <c r="R29"/>
      <c r="S29"/>
      <c r="T29"/>
      <c r="U29"/>
      <c r="V29"/>
      <c r="W29"/>
      <c r="X29"/>
      <c r="Y29"/>
      <c r="Z29"/>
    </row>
    <row r="30" spans="15:26" x14ac:dyDescent="0.25">
      <c r="P30"/>
      <c r="Q30"/>
      <c r="R30"/>
      <c r="S30"/>
      <c r="T30"/>
      <c r="U30"/>
      <c r="V30"/>
      <c r="W30"/>
      <c r="X30"/>
      <c r="Y30"/>
      <c r="Z30"/>
    </row>
    <row r="31" spans="15:26" x14ac:dyDescent="0.25">
      <c r="P31"/>
      <c r="Q31"/>
      <c r="R31"/>
      <c r="S31"/>
      <c r="T31"/>
      <c r="U31"/>
      <c r="V31"/>
      <c r="W31"/>
      <c r="X31"/>
      <c r="Y31"/>
      <c r="Z31"/>
    </row>
  </sheetData>
  <pageMargins left="0.7" right="0.7" top="0.75" bottom="0.75" header="0.3" footer="0.3"/>
  <pageSetup scale="54"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O12:Z31"/>
  <sheetViews>
    <sheetView zoomScale="70" zoomScaleNormal="70" workbookViewId="0"/>
  </sheetViews>
  <sheetFormatPr defaultColWidth="9.140625" defaultRowHeight="15" x14ac:dyDescent="0.25"/>
  <cols>
    <col min="1" max="17" width="9.140625" style="1"/>
    <col min="18" max="18" width="9.28515625" style="1" customWidth="1"/>
    <col min="19" max="19" width="10.140625" style="1" customWidth="1"/>
    <col min="20" max="16384" width="9.140625" style="1"/>
  </cols>
  <sheetData>
    <row r="12" spans="15:26" x14ac:dyDescent="0.25">
      <c r="P12"/>
      <c r="Q12"/>
      <c r="R12"/>
      <c r="S12"/>
      <c r="T12"/>
      <c r="U12"/>
      <c r="V12"/>
      <c r="W12"/>
      <c r="X12"/>
      <c r="Y12"/>
      <c r="Z12"/>
    </row>
    <row r="13" spans="15:26" x14ac:dyDescent="0.25">
      <c r="P13"/>
      <c r="Q13"/>
      <c r="R13"/>
      <c r="S13"/>
      <c r="T13"/>
      <c r="U13"/>
      <c r="V13"/>
      <c r="W13"/>
      <c r="X13"/>
      <c r="Y13"/>
      <c r="Z13"/>
    </row>
    <row r="14" spans="15:26" x14ac:dyDescent="0.25">
      <c r="P14"/>
      <c r="Q14"/>
      <c r="R14"/>
      <c r="S14"/>
      <c r="T14"/>
      <c r="U14"/>
      <c r="V14"/>
      <c r="W14"/>
      <c r="X14"/>
      <c r="Y14"/>
      <c r="Z14"/>
    </row>
    <row r="15" spans="15:26" x14ac:dyDescent="0.25">
      <c r="P15"/>
      <c r="Q15"/>
      <c r="R15"/>
      <c r="S15"/>
      <c r="T15"/>
      <c r="U15"/>
      <c r="V15"/>
      <c r="W15"/>
      <c r="X15"/>
      <c r="Y15"/>
      <c r="Z15"/>
    </row>
    <row r="16" spans="15:26" ht="23.25" x14ac:dyDescent="0.35">
      <c r="O16" s="4"/>
      <c r="P16"/>
      <c r="Q16"/>
      <c r="R16"/>
      <c r="S16"/>
      <c r="T16"/>
      <c r="U16"/>
      <c r="V16"/>
      <c r="W16"/>
      <c r="X16"/>
      <c r="Y16"/>
      <c r="Z16"/>
    </row>
    <row r="17" spans="15:26" ht="23.25" x14ac:dyDescent="0.35">
      <c r="O17" s="4"/>
      <c r="P17"/>
      <c r="Q17"/>
      <c r="R17"/>
      <c r="S17"/>
      <c r="T17"/>
      <c r="U17"/>
      <c r="V17"/>
      <c r="W17"/>
      <c r="X17"/>
      <c r="Y17"/>
      <c r="Z17"/>
    </row>
    <row r="18" spans="15:26" ht="23.25" x14ac:dyDescent="0.35">
      <c r="O18" s="4"/>
      <c r="P18"/>
      <c r="Q18"/>
      <c r="R18"/>
      <c r="S18"/>
      <c r="T18"/>
      <c r="U18"/>
      <c r="V18"/>
      <c r="W18"/>
      <c r="X18"/>
      <c r="Y18"/>
      <c r="Z18"/>
    </row>
    <row r="19" spans="15:26" ht="23.25" x14ac:dyDescent="0.35">
      <c r="O19" s="4"/>
      <c r="P19"/>
      <c r="Q19"/>
      <c r="R19"/>
      <c r="S19"/>
      <c r="T19"/>
      <c r="U19"/>
      <c r="V19"/>
      <c r="W19"/>
      <c r="X19"/>
      <c r="Y19"/>
      <c r="Z19"/>
    </row>
    <row r="20" spans="15:26" ht="23.25" x14ac:dyDescent="0.35">
      <c r="O20" s="4"/>
      <c r="P20"/>
      <c r="Q20"/>
      <c r="R20"/>
      <c r="S20"/>
      <c r="T20"/>
      <c r="U20"/>
      <c r="V20"/>
      <c r="W20"/>
      <c r="X20"/>
      <c r="Y20"/>
      <c r="Z20"/>
    </row>
    <row r="21" spans="15:26" ht="23.25" x14ac:dyDescent="0.35">
      <c r="O21" s="4"/>
      <c r="P21"/>
      <c r="Q21"/>
      <c r="R21"/>
      <c r="S21"/>
      <c r="T21"/>
      <c r="U21"/>
      <c r="V21"/>
      <c r="W21"/>
      <c r="X21"/>
      <c r="Y21"/>
      <c r="Z21"/>
    </row>
    <row r="22" spans="15:26" ht="23.25" x14ac:dyDescent="0.35">
      <c r="O22" s="4"/>
      <c r="P22"/>
      <c r="Q22"/>
      <c r="R22"/>
      <c r="S22"/>
      <c r="T22"/>
      <c r="U22"/>
      <c r="V22"/>
      <c r="W22"/>
      <c r="X22"/>
      <c r="Y22"/>
      <c r="Z22"/>
    </row>
    <row r="23" spans="15:26" ht="23.25" x14ac:dyDescent="0.35">
      <c r="O23" s="4"/>
      <c r="P23"/>
      <c r="Q23"/>
      <c r="R23"/>
      <c r="S23"/>
      <c r="T23"/>
      <c r="U23"/>
      <c r="V23"/>
      <c r="W23"/>
      <c r="X23"/>
      <c r="Y23"/>
      <c r="Z23"/>
    </row>
    <row r="24" spans="15:26" ht="23.25" x14ac:dyDescent="0.35">
      <c r="O24" s="4"/>
      <c r="P24"/>
      <c r="Q24"/>
      <c r="R24"/>
      <c r="S24"/>
      <c r="T24"/>
      <c r="U24"/>
      <c r="V24"/>
      <c r="W24"/>
      <c r="X24"/>
      <c r="Y24"/>
      <c r="Z24"/>
    </row>
    <row r="25" spans="15:26" ht="23.25" x14ac:dyDescent="0.35">
      <c r="O25" s="4"/>
      <c r="P25"/>
      <c r="Q25"/>
      <c r="R25"/>
      <c r="S25"/>
      <c r="T25"/>
      <c r="U25"/>
      <c r="V25"/>
      <c r="W25"/>
      <c r="X25"/>
      <c r="Y25"/>
      <c r="Z25"/>
    </row>
    <row r="26" spans="15:26" ht="23.25" x14ac:dyDescent="0.35">
      <c r="O26" s="4"/>
      <c r="P26"/>
      <c r="Q26"/>
      <c r="R26"/>
      <c r="S26"/>
      <c r="T26"/>
      <c r="U26"/>
      <c r="V26"/>
      <c r="W26"/>
      <c r="X26"/>
      <c r="Y26"/>
      <c r="Z26"/>
    </row>
    <row r="27" spans="15:26" x14ac:dyDescent="0.25">
      <c r="P27"/>
      <c r="Q27"/>
      <c r="R27"/>
      <c r="S27"/>
      <c r="T27"/>
      <c r="U27"/>
      <c r="V27"/>
      <c r="W27"/>
      <c r="X27"/>
      <c r="Y27"/>
      <c r="Z27"/>
    </row>
    <row r="28" spans="15:26" x14ac:dyDescent="0.25">
      <c r="P28"/>
      <c r="Q28"/>
      <c r="R28"/>
      <c r="S28"/>
      <c r="T28"/>
      <c r="U28"/>
      <c r="V28"/>
      <c r="W28"/>
      <c r="X28"/>
      <c r="Y28"/>
      <c r="Z28"/>
    </row>
    <row r="29" spans="15:26" x14ac:dyDescent="0.25">
      <c r="P29"/>
      <c r="Q29"/>
      <c r="R29"/>
      <c r="S29"/>
      <c r="T29"/>
      <c r="U29"/>
      <c r="V29"/>
      <c r="W29"/>
      <c r="X29"/>
      <c r="Y29"/>
      <c r="Z29"/>
    </row>
    <row r="30" spans="15:26" x14ac:dyDescent="0.25">
      <c r="P30"/>
      <c r="Q30"/>
      <c r="R30"/>
      <c r="S30"/>
      <c r="T30"/>
      <c r="U30"/>
      <c r="V30"/>
      <c r="W30"/>
      <c r="X30"/>
      <c r="Y30"/>
      <c r="Z30"/>
    </row>
    <row r="31" spans="15:26" x14ac:dyDescent="0.25">
      <c r="P31"/>
      <c r="Q31"/>
      <c r="R31"/>
      <c r="S31"/>
      <c r="T31"/>
      <c r="U31"/>
      <c r="V31"/>
      <c r="W31"/>
      <c r="X31"/>
      <c r="Y31"/>
      <c r="Z31"/>
    </row>
  </sheetData>
  <sortState xmlns:xlrd2="http://schemas.microsoft.com/office/spreadsheetml/2017/richdata2" ref="S14:S43">
    <sortCondition ref="S14"/>
  </sortState>
  <pageMargins left="0.7" right="0.7" top="0.75" bottom="0.75" header="0.3" footer="0.3"/>
  <pageSetup scale="54"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E3:R24"/>
  <sheetViews>
    <sheetView zoomScale="70" zoomScaleNormal="70" workbookViewId="0">
      <selection activeCell="O26" sqref="O26"/>
    </sheetView>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52" style="1" customWidth="1"/>
    <col min="14" max="14" width="21.5703125" style="1" customWidth="1"/>
    <col min="15" max="16384" width="8.85546875" style="1"/>
  </cols>
  <sheetData>
    <row r="3" spans="5:18" ht="21" x14ac:dyDescent="0.35">
      <c r="E3" s="112"/>
      <c r="F3" s="112"/>
      <c r="G3" s="112"/>
      <c r="H3" s="112"/>
    </row>
    <row r="4" spans="5:18" ht="21" x14ac:dyDescent="0.35">
      <c r="E4" s="39"/>
      <c r="F4" s="39"/>
      <c r="G4" s="39"/>
      <c r="H4" s="39"/>
    </row>
    <row r="5" spans="5:18" ht="21" x14ac:dyDescent="0.35">
      <c r="E5" s="39"/>
      <c r="F5" s="39"/>
      <c r="G5" s="39"/>
      <c r="H5" s="39"/>
    </row>
    <row r="6" spans="5:18" ht="21" x14ac:dyDescent="0.35">
      <c r="E6" s="40"/>
      <c r="F6" s="40"/>
      <c r="G6" s="40"/>
      <c r="H6" s="40"/>
    </row>
    <row r="7" spans="5:18" ht="21" x14ac:dyDescent="0.35">
      <c r="E7" s="40"/>
      <c r="F7" s="40"/>
      <c r="G7" s="40"/>
      <c r="H7" s="40"/>
    </row>
    <row r="8" spans="5:18" ht="27" x14ac:dyDescent="0.35">
      <c r="M8" s="41" t="s">
        <v>31</v>
      </c>
      <c r="N8" s="42"/>
      <c r="O8" s="42"/>
      <c r="P8" s="42"/>
      <c r="Q8" s="42"/>
      <c r="R8" s="42"/>
    </row>
    <row r="9" spans="5:18" ht="28.5" x14ac:dyDescent="0.45">
      <c r="M9" s="21"/>
      <c r="N9" s="21"/>
      <c r="O9" s="42"/>
      <c r="P9" s="42"/>
    </row>
    <row r="10" spans="5:18" ht="27" x14ac:dyDescent="0.35">
      <c r="M10" s="43" t="s">
        <v>32</v>
      </c>
      <c r="N10" s="44">
        <v>5000</v>
      </c>
      <c r="O10" s="42"/>
      <c r="P10" s="42"/>
    </row>
    <row r="11" spans="5:18" ht="27" x14ac:dyDescent="0.35">
      <c r="M11" s="43"/>
      <c r="N11" s="45"/>
      <c r="O11" s="42"/>
      <c r="P11" s="42"/>
    </row>
    <row r="12" spans="5:18" ht="27" x14ac:dyDescent="0.35">
      <c r="M12" s="43" t="s">
        <v>33</v>
      </c>
      <c r="N12" s="44">
        <v>2</v>
      </c>
      <c r="O12" s="42"/>
      <c r="P12" s="42"/>
    </row>
    <row r="13" spans="5:18" ht="27" x14ac:dyDescent="0.35">
      <c r="M13" s="43"/>
      <c r="N13" s="45"/>
      <c r="O13" s="42"/>
      <c r="P13" s="42"/>
    </row>
    <row r="14" spans="5:18" ht="27" x14ac:dyDescent="0.35">
      <c r="M14" s="43" t="s">
        <v>34</v>
      </c>
      <c r="N14" s="44">
        <v>5</v>
      </c>
      <c r="O14" s="42"/>
      <c r="P14" s="42"/>
    </row>
    <row r="15" spans="5:18" ht="27" x14ac:dyDescent="0.35">
      <c r="M15" s="42"/>
      <c r="N15" s="46"/>
      <c r="O15" s="42"/>
      <c r="P15" s="42"/>
    </row>
    <row r="16" spans="5:18" ht="27" x14ac:dyDescent="0.35">
      <c r="M16" s="113" t="s">
        <v>35</v>
      </c>
      <c r="N16" s="113"/>
      <c r="O16" s="113"/>
      <c r="P16" s="113"/>
    </row>
    <row r="17" spans="13:18" ht="27" x14ac:dyDescent="0.35">
      <c r="M17" s="42"/>
      <c r="N17" s="46"/>
      <c r="O17" s="42"/>
      <c r="P17" s="42"/>
    </row>
    <row r="18" spans="13:18" ht="27" x14ac:dyDescent="0.35">
      <c r="M18" s="47" t="s">
        <v>36</v>
      </c>
      <c r="N18" s="48"/>
      <c r="O18" s="42"/>
      <c r="P18" s="42"/>
    </row>
    <row r="19" spans="13:18" ht="31.5" x14ac:dyDescent="0.5">
      <c r="M19" s="43"/>
      <c r="N19" s="45"/>
      <c r="O19" s="42"/>
      <c r="P19" s="42"/>
      <c r="Q19" s="114"/>
      <c r="R19" s="114"/>
    </row>
    <row r="20" spans="13:18" ht="27" x14ac:dyDescent="0.35">
      <c r="M20" s="43" t="s">
        <v>37</v>
      </c>
      <c r="N20" s="49">
        <f>N10+N18*N12</f>
        <v>5000</v>
      </c>
      <c r="O20" s="42"/>
      <c r="P20" s="42"/>
    </row>
    <row r="21" spans="13:18" ht="27" x14ac:dyDescent="0.35">
      <c r="M21" s="43"/>
      <c r="N21" s="45"/>
      <c r="O21" s="42"/>
      <c r="P21" s="42"/>
    </row>
    <row r="22" spans="13:18" ht="27" x14ac:dyDescent="0.35">
      <c r="M22" s="43" t="s">
        <v>38</v>
      </c>
      <c r="N22" s="49">
        <f>N14*N18</f>
        <v>0</v>
      </c>
      <c r="O22" s="42"/>
      <c r="P22" s="42"/>
    </row>
    <row r="23" spans="13:18" ht="27" x14ac:dyDescent="0.35">
      <c r="M23" s="43"/>
      <c r="N23" s="45"/>
      <c r="O23" s="42"/>
      <c r="P23" s="42"/>
    </row>
    <row r="24" spans="13:18" ht="27" x14ac:dyDescent="0.35">
      <c r="M24" s="43" t="s">
        <v>39</v>
      </c>
      <c r="N24" s="49">
        <f>N22-N20</f>
        <v>-5000</v>
      </c>
      <c r="O24" s="42"/>
      <c r="P24" s="42"/>
    </row>
  </sheetData>
  <mergeCells count="3">
    <mergeCell ref="E3:H3"/>
    <mergeCell ref="M16:P16"/>
    <mergeCell ref="Q19:R19"/>
  </mergeCells>
  <pageMargins left="0.7" right="0.7" top="0.75" bottom="0.75" header="0.3" footer="0.3"/>
  <pageSetup scale="68"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E3:AA24"/>
  <sheetViews>
    <sheetView zoomScale="70" zoomScaleNormal="70" workbookViewId="0"/>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9.5703125" style="1" customWidth="1"/>
    <col min="14" max="14" width="7.7109375" style="1" customWidth="1"/>
    <col min="15" max="16384" width="8.85546875" style="1"/>
  </cols>
  <sheetData>
    <row r="3" spans="5:27" ht="21" x14ac:dyDescent="0.35">
      <c r="E3" s="112"/>
      <c r="F3" s="112"/>
      <c r="G3" s="112"/>
      <c r="H3" s="112"/>
    </row>
    <row r="4" spans="5:27" ht="21" x14ac:dyDescent="0.35">
      <c r="E4" s="39"/>
      <c r="F4" s="39"/>
      <c r="G4" s="39"/>
      <c r="H4" s="39"/>
    </row>
    <row r="5" spans="5:27" ht="21" x14ac:dyDescent="0.35">
      <c r="E5" s="39"/>
      <c r="F5" s="39"/>
      <c r="G5" s="39"/>
      <c r="H5" s="39"/>
    </row>
    <row r="6" spans="5:27" ht="21" x14ac:dyDescent="0.35">
      <c r="E6" s="40"/>
      <c r="F6" s="40"/>
      <c r="G6" s="40"/>
      <c r="H6" s="40"/>
    </row>
    <row r="7" spans="5:27" ht="21" x14ac:dyDescent="0.35">
      <c r="E7" s="40"/>
      <c r="F7" s="40"/>
      <c r="G7" s="40"/>
      <c r="H7" s="40"/>
    </row>
    <row r="8" spans="5:27" ht="27" x14ac:dyDescent="0.35">
      <c r="M8" s="41"/>
      <c r="N8" s="42"/>
      <c r="O8" s="42"/>
      <c r="P8" s="42"/>
      <c r="Q8" s="42"/>
      <c r="R8" s="42"/>
    </row>
    <row r="9" spans="5:27" ht="28.5" x14ac:dyDescent="0.45">
      <c r="M9" s="63"/>
      <c r="N9" s="63"/>
      <c r="O9" s="64"/>
      <c r="P9" s="64"/>
      <c r="Q9"/>
      <c r="R9"/>
      <c r="S9"/>
      <c r="T9"/>
      <c r="U9"/>
      <c r="V9"/>
      <c r="W9"/>
      <c r="X9"/>
      <c r="Y9"/>
      <c r="Z9"/>
      <c r="AA9"/>
    </row>
    <row r="10" spans="5:27" ht="27" x14ac:dyDescent="0.35">
      <c r="M10" s="64"/>
      <c r="N10" s="64"/>
      <c r="O10" s="64"/>
      <c r="P10" s="64"/>
      <c r="Q10"/>
      <c r="R10"/>
      <c r="S10"/>
      <c r="T10"/>
      <c r="U10"/>
      <c r="V10"/>
      <c r="W10"/>
      <c r="X10"/>
      <c r="Y10"/>
      <c r="Z10"/>
      <c r="AA10"/>
    </row>
    <row r="11" spans="5:27" ht="27" x14ac:dyDescent="0.35">
      <c r="M11" s="64"/>
      <c r="N11" s="64"/>
      <c r="O11" s="64"/>
      <c r="P11" s="64"/>
      <c r="Q11"/>
      <c r="R11"/>
      <c r="S11"/>
      <c r="T11"/>
      <c r="U11"/>
      <c r="V11"/>
      <c r="W11"/>
      <c r="X11"/>
      <c r="Y11"/>
      <c r="Z11"/>
      <c r="AA11"/>
    </row>
    <row r="12" spans="5:27" ht="27" x14ac:dyDescent="0.35">
      <c r="M12" s="64"/>
      <c r="N12" s="64"/>
      <c r="O12" s="64"/>
      <c r="P12" s="64"/>
      <c r="Q12"/>
      <c r="R12"/>
      <c r="S12"/>
      <c r="T12"/>
      <c r="U12"/>
      <c r="V12"/>
      <c r="W12"/>
      <c r="X12"/>
      <c r="Y12"/>
      <c r="Z12"/>
      <c r="AA12"/>
    </row>
    <row r="13" spans="5:27" ht="27" x14ac:dyDescent="0.35">
      <c r="M13" s="64"/>
      <c r="N13" s="64"/>
      <c r="O13" s="64"/>
      <c r="P13" s="64"/>
      <c r="Q13"/>
      <c r="R13"/>
      <c r="S13"/>
      <c r="T13"/>
      <c r="U13"/>
      <c r="V13"/>
      <c r="W13"/>
      <c r="X13"/>
      <c r="Y13"/>
      <c r="Z13"/>
      <c r="AA13"/>
    </row>
    <row r="14" spans="5:27" ht="27" x14ac:dyDescent="0.35">
      <c r="M14" s="64"/>
      <c r="N14" s="64"/>
      <c r="O14" s="64"/>
      <c r="P14" s="64"/>
      <c r="Q14"/>
      <c r="R14"/>
      <c r="S14"/>
      <c r="T14"/>
      <c r="U14"/>
      <c r="V14"/>
      <c r="W14"/>
      <c r="X14"/>
      <c r="Y14"/>
      <c r="Z14"/>
      <c r="AA14"/>
    </row>
    <row r="15" spans="5:27" ht="27" x14ac:dyDescent="0.35">
      <c r="M15" s="64"/>
      <c r="N15" s="65"/>
      <c r="O15" s="64"/>
      <c r="P15" s="64"/>
      <c r="Q15"/>
      <c r="R15"/>
      <c r="S15"/>
      <c r="T15"/>
      <c r="U15"/>
      <c r="V15"/>
      <c r="W15"/>
      <c r="X15"/>
      <c r="Y15"/>
      <c r="Z15"/>
      <c r="AA15"/>
    </row>
    <row r="16" spans="5:27" ht="27" x14ac:dyDescent="0.35">
      <c r="M16" s="66"/>
      <c r="N16" s="66"/>
      <c r="O16" s="66"/>
      <c r="P16" s="66"/>
      <c r="Q16"/>
      <c r="R16"/>
      <c r="S16"/>
      <c r="T16"/>
      <c r="U16"/>
      <c r="V16"/>
      <c r="W16"/>
      <c r="X16"/>
      <c r="Y16"/>
      <c r="Z16"/>
      <c r="AA16"/>
    </row>
    <row r="17" spans="13:27" ht="27" x14ac:dyDescent="0.35">
      <c r="M17" s="64"/>
      <c r="N17" s="65"/>
      <c r="O17" s="64"/>
      <c r="P17" s="64"/>
      <c r="Q17"/>
      <c r="R17"/>
      <c r="S17"/>
      <c r="T17"/>
      <c r="U17"/>
      <c r="V17"/>
      <c r="W17"/>
      <c r="X17"/>
      <c r="Y17"/>
      <c r="Z17"/>
      <c r="AA17"/>
    </row>
    <row r="18" spans="13:27" ht="27" x14ac:dyDescent="0.35">
      <c r="M18"/>
      <c r="N18"/>
      <c r="O18" s="64"/>
      <c r="P18" s="64"/>
      <c r="Q18"/>
      <c r="R18"/>
      <c r="S18"/>
      <c r="T18"/>
      <c r="U18"/>
      <c r="V18"/>
      <c r="W18"/>
      <c r="X18"/>
      <c r="Y18"/>
      <c r="Z18"/>
      <c r="AA18"/>
    </row>
    <row r="19" spans="13:27" ht="31.5" x14ac:dyDescent="0.5">
      <c r="M19"/>
      <c r="N19"/>
      <c r="O19" s="64"/>
      <c r="P19" s="64"/>
      <c r="Q19" s="115"/>
      <c r="R19" s="115"/>
      <c r="S19"/>
      <c r="T19"/>
      <c r="U19"/>
      <c r="V19"/>
      <c r="W19"/>
      <c r="X19"/>
      <c r="Y19"/>
      <c r="Z19"/>
      <c r="AA19"/>
    </row>
    <row r="20" spans="13:27" ht="27" x14ac:dyDescent="0.35">
      <c r="M20"/>
      <c r="N20"/>
      <c r="O20" s="64"/>
      <c r="P20" s="64"/>
      <c r="Q20"/>
      <c r="R20"/>
      <c r="S20"/>
      <c r="T20"/>
      <c r="U20"/>
      <c r="V20"/>
      <c r="W20"/>
      <c r="X20"/>
      <c r="Y20"/>
      <c r="Z20"/>
      <c r="AA20"/>
    </row>
    <row r="21" spans="13:27" ht="27" x14ac:dyDescent="0.35">
      <c r="M21"/>
      <c r="N21"/>
      <c r="O21" s="64"/>
      <c r="P21" s="64"/>
      <c r="Q21"/>
      <c r="R21"/>
      <c r="S21"/>
      <c r="T21"/>
      <c r="U21"/>
      <c r="V21"/>
      <c r="W21"/>
      <c r="X21"/>
      <c r="Y21"/>
      <c r="Z21"/>
      <c r="AA21"/>
    </row>
    <row r="22" spans="13:27" ht="27" x14ac:dyDescent="0.35">
      <c r="M22"/>
      <c r="N22"/>
      <c r="O22" s="64"/>
      <c r="P22" s="64"/>
      <c r="Q22"/>
      <c r="R22"/>
      <c r="S22"/>
      <c r="T22"/>
      <c r="U22"/>
      <c r="V22"/>
      <c r="W22"/>
      <c r="X22"/>
      <c r="Y22"/>
      <c r="Z22"/>
      <c r="AA22"/>
    </row>
    <row r="23" spans="13:27" ht="27" x14ac:dyDescent="0.35">
      <c r="O23" s="42"/>
      <c r="P23" s="42"/>
    </row>
    <row r="24" spans="13:27" ht="27" x14ac:dyDescent="0.35">
      <c r="O24" s="42"/>
      <c r="P24" s="42"/>
    </row>
  </sheetData>
  <mergeCells count="2">
    <mergeCell ref="E3:H3"/>
    <mergeCell ref="Q19:R19"/>
  </mergeCells>
  <pageMargins left="0.7" right="0.7" top="0.75" bottom="0.75" header="0.3" footer="0.3"/>
  <pageSetup scale="4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O12:R26"/>
  <sheetViews>
    <sheetView zoomScale="70" zoomScaleNormal="70" workbookViewId="0">
      <selection activeCell="C8" sqref="C8"/>
    </sheetView>
  </sheetViews>
  <sheetFormatPr defaultColWidth="9.140625" defaultRowHeight="15" x14ac:dyDescent="0.25"/>
  <cols>
    <col min="1" max="14" width="9.140625" style="1"/>
    <col min="15" max="15" width="14.28515625" style="1" customWidth="1"/>
    <col min="16" max="16384" width="9.140625" style="1"/>
  </cols>
  <sheetData>
    <row r="12" spans="15:15" ht="26.25" x14ac:dyDescent="0.4">
      <c r="O12" s="8">
        <v>2</v>
      </c>
    </row>
    <row r="13" spans="15:15" ht="26.25" x14ac:dyDescent="0.4">
      <c r="O13" s="8">
        <v>4</v>
      </c>
    </row>
    <row r="14" spans="15:15" ht="26.25" x14ac:dyDescent="0.4">
      <c r="O14" s="8">
        <v>6</v>
      </c>
    </row>
    <row r="15" spans="15:15" ht="26.25" x14ac:dyDescent="0.4">
      <c r="O15" s="8">
        <v>7</v>
      </c>
    </row>
    <row r="16" spans="15:15" ht="26.25" x14ac:dyDescent="0.4">
      <c r="O16" s="8">
        <v>7</v>
      </c>
    </row>
    <row r="17" spans="15:18" ht="26.25" x14ac:dyDescent="0.4">
      <c r="O17" s="8">
        <v>17</v>
      </c>
    </row>
    <row r="18" spans="15:18" ht="26.25" x14ac:dyDescent="0.4">
      <c r="O18" s="8">
        <v>8</v>
      </c>
    </row>
    <row r="19" spans="15:18" ht="26.25" x14ac:dyDescent="0.4">
      <c r="O19" s="8">
        <v>9</v>
      </c>
    </row>
    <row r="20" spans="15:18" ht="26.25" x14ac:dyDescent="0.4">
      <c r="O20" s="8">
        <v>20</v>
      </c>
    </row>
    <row r="21" spans="15:18" ht="26.25" x14ac:dyDescent="0.4">
      <c r="O21" s="8">
        <v>1</v>
      </c>
    </row>
    <row r="22" spans="15:18" ht="26.25" x14ac:dyDescent="0.4">
      <c r="O22" s="8"/>
    </row>
    <row r="25" spans="15:18" ht="15" customHeight="1" x14ac:dyDescent="0.25">
      <c r="P25" s="116" t="s">
        <v>30</v>
      </c>
      <c r="Q25" s="116"/>
      <c r="R25" s="116"/>
    </row>
    <row r="26" spans="15:18" ht="15" customHeight="1" x14ac:dyDescent="0.25">
      <c r="P26" s="116"/>
      <c r="Q26" s="116"/>
      <c r="R26" s="116"/>
    </row>
  </sheetData>
  <mergeCells count="1">
    <mergeCell ref="P25:R26"/>
  </mergeCells>
  <pageMargins left="0.7" right="0.7" top="0.75" bottom="0.75" header="0.3" footer="0.3"/>
  <pageSetup scale="61"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E3:AA24"/>
  <sheetViews>
    <sheetView zoomScale="70" zoomScaleNormal="70" workbookViewId="0">
      <selection activeCell="E6" sqref="E6"/>
    </sheetView>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9.5703125" style="1" customWidth="1"/>
    <col min="14" max="14" width="7.7109375" style="1" customWidth="1"/>
    <col min="15" max="16384" width="8.85546875" style="1"/>
  </cols>
  <sheetData>
    <row r="3" spans="5:27" ht="21" x14ac:dyDescent="0.35">
      <c r="E3" s="112"/>
      <c r="F3" s="112"/>
      <c r="G3" s="112"/>
      <c r="H3" s="112"/>
    </row>
    <row r="4" spans="5:27" ht="21" x14ac:dyDescent="0.35">
      <c r="E4" s="39"/>
      <c r="F4" s="39"/>
      <c r="G4" s="39"/>
      <c r="H4" s="39"/>
    </row>
    <row r="5" spans="5:27" ht="21" x14ac:dyDescent="0.35">
      <c r="E5" s="39"/>
      <c r="F5" s="39"/>
      <c r="G5" s="39"/>
      <c r="H5" s="39"/>
    </row>
    <row r="6" spans="5:27" ht="21" x14ac:dyDescent="0.35">
      <c r="E6" s="40"/>
      <c r="F6" s="40"/>
      <c r="G6" s="40"/>
      <c r="H6" s="40"/>
    </row>
    <row r="7" spans="5:27" ht="21" x14ac:dyDescent="0.35">
      <c r="E7" s="40"/>
      <c r="F7" s="40"/>
      <c r="G7" s="40"/>
      <c r="H7" s="40"/>
    </row>
    <row r="8" spans="5:27" ht="27" x14ac:dyDescent="0.35">
      <c r="M8" s="41"/>
      <c r="N8" s="42"/>
      <c r="O8" s="42"/>
      <c r="P8" s="42"/>
      <c r="Q8" s="42"/>
      <c r="R8" s="42"/>
    </row>
    <row r="9" spans="5:27" ht="28.5" x14ac:dyDescent="0.45">
      <c r="M9" s="63"/>
      <c r="N9" s="63"/>
      <c r="O9" s="64"/>
      <c r="P9" s="64"/>
      <c r="Q9"/>
      <c r="R9"/>
      <c r="S9"/>
      <c r="T9"/>
      <c r="U9"/>
      <c r="V9"/>
      <c r="W9"/>
      <c r="X9"/>
      <c r="Y9"/>
      <c r="Z9"/>
      <c r="AA9"/>
    </row>
    <row r="10" spans="5:27" ht="27" x14ac:dyDescent="0.35">
      <c r="M10" s="64"/>
      <c r="N10" s="64"/>
      <c r="O10" s="64"/>
      <c r="P10" s="64"/>
      <c r="Q10"/>
      <c r="R10"/>
      <c r="S10"/>
      <c r="T10"/>
      <c r="U10"/>
      <c r="V10"/>
      <c r="W10"/>
      <c r="X10"/>
      <c r="Y10"/>
      <c r="Z10"/>
      <c r="AA10"/>
    </row>
    <row r="11" spans="5:27" ht="27" x14ac:dyDescent="0.35">
      <c r="M11" s="64"/>
      <c r="N11" s="64"/>
      <c r="O11" s="64"/>
      <c r="P11" s="64"/>
      <c r="Q11"/>
      <c r="R11"/>
      <c r="S11"/>
      <c r="T11"/>
      <c r="U11"/>
      <c r="V11"/>
      <c r="W11"/>
      <c r="X11"/>
      <c r="Y11"/>
      <c r="Z11"/>
      <c r="AA11"/>
    </row>
    <row r="12" spans="5:27" ht="27" x14ac:dyDescent="0.35">
      <c r="M12" s="64"/>
      <c r="N12" s="64"/>
      <c r="O12" s="64"/>
      <c r="P12" s="64"/>
      <c r="Q12"/>
      <c r="R12"/>
      <c r="S12"/>
      <c r="T12"/>
      <c r="U12"/>
      <c r="V12"/>
      <c r="W12"/>
      <c r="X12"/>
      <c r="Y12"/>
      <c r="Z12"/>
      <c r="AA12"/>
    </row>
    <row r="13" spans="5:27" ht="27" x14ac:dyDescent="0.35">
      <c r="M13" s="64"/>
      <c r="N13" s="64"/>
      <c r="O13" s="64"/>
      <c r="P13" s="64"/>
      <c r="Q13"/>
      <c r="R13"/>
      <c r="S13"/>
      <c r="T13"/>
      <c r="U13"/>
      <c r="V13"/>
      <c r="W13"/>
      <c r="X13"/>
      <c r="Y13"/>
      <c r="Z13"/>
      <c r="AA13"/>
    </row>
    <row r="14" spans="5:27" ht="27" x14ac:dyDescent="0.35">
      <c r="M14" s="64"/>
      <c r="N14" s="64"/>
      <c r="O14" s="64"/>
      <c r="P14" s="64"/>
      <c r="Q14"/>
      <c r="R14"/>
      <c r="S14"/>
      <c r="T14"/>
      <c r="U14"/>
      <c r="V14"/>
      <c r="W14"/>
      <c r="X14"/>
      <c r="Y14"/>
      <c r="Z14"/>
      <c r="AA14"/>
    </row>
    <row r="15" spans="5:27" ht="27" x14ac:dyDescent="0.35">
      <c r="M15" s="64"/>
      <c r="N15" s="65"/>
      <c r="O15" s="64"/>
      <c r="P15" s="64"/>
      <c r="Q15"/>
      <c r="R15"/>
      <c r="S15"/>
      <c r="T15"/>
      <c r="U15"/>
      <c r="V15"/>
      <c r="W15"/>
      <c r="X15"/>
      <c r="Y15"/>
      <c r="Z15"/>
      <c r="AA15"/>
    </row>
    <row r="16" spans="5:27" ht="27" x14ac:dyDescent="0.35">
      <c r="M16" s="66"/>
      <c r="N16" s="66"/>
      <c r="O16" s="66"/>
      <c r="P16" s="66"/>
      <c r="Q16"/>
      <c r="R16"/>
      <c r="S16"/>
      <c r="T16"/>
      <c r="U16"/>
      <c r="V16"/>
      <c r="W16"/>
      <c r="X16"/>
      <c r="Y16"/>
      <c r="Z16"/>
      <c r="AA16"/>
    </row>
    <row r="17" spans="13:27" ht="27" x14ac:dyDescent="0.35">
      <c r="M17" s="64"/>
      <c r="N17" s="65"/>
      <c r="O17" s="64"/>
      <c r="P17" s="64"/>
      <c r="Q17"/>
      <c r="R17"/>
      <c r="S17"/>
      <c r="T17"/>
      <c r="U17"/>
      <c r="V17"/>
      <c r="W17"/>
      <c r="X17"/>
      <c r="Y17"/>
      <c r="Z17"/>
      <c r="AA17"/>
    </row>
    <row r="18" spans="13:27" ht="27" x14ac:dyDescent="0.35">
      <c r="M18"/>
      <c r="N18"/>
      <c r="O18" s="64"/>
      <c r="P18" s="64"/>
      <c r="Q18"/>
      <c r="R18"/>
      <c r="S18"/>
      <c r="T18"/>
      <c r="U18"/>
      <c r="V18"/>
      <c r="W18"/>
      <c r="X18"/>
      <c r="Y18"/>
      <c r="Z18"/>
      <c r="AA18"/>
    </row>
    <row r="19" spans="13:27" ht="31.5" x14ac:dyDescent="0.5">
      <c r="M19"/>
      <c r="N19"/>
      <c r="O19" s="64"/>
      <c r="P19" s="64"/>
      <c r="Q19" s="115"/>
      <c r="R19" s="115"/>
      <c r="S19"/>
      <c r="T19"/>
      <c r="U19"/>
      <c r="V19"/>
      <c r="W19"/>
      <c r="X19"/>
      <c r="Y19"/>
      <c r="Z19"/>
      <c r="AA19"/>
    </row>
    <row r="20" spans="13:27" ht="27" x14ac:dyDescent="0.35">
      <c r="M20"/>
      <c r="N20"/>
      <c r="O20" s="64"/>
      <c r="P20" s="64"/>
      <c r="Q20"/>
      <c r="R20"/>
      <c r="S20"/>
      <c r="T20"/>
      <c r="U20"/>
      <c r="V20"/>
      <c r="W20"/>
      <c r="X20"/>
      <c r="Y20"/>
      <c r="Z20"/>
      <c r="AA20"/>
    </row>
    <row r="21" spans="13:27" ht="27" x14ac:dyDescent="0.35">
      <c r="M21"/>
      <c r="N21"/>
      <c r="O21" s="64"/>
      <c r="P21" s="64"/>
      <c r="Q21"/>
      <c r="R21"/>
      <c r="S21"/>
      <c r="T21"/>
      <c r="U21"/>
      <c r="V21"/>
      <c r="W21"/>
      <c r="X21"/>
      <c r="Y21"/>
      <c r="Z21"/>
      <c r="AA21"/>
    </row>
    <row r="22" spans="13:27" ht="27" x14ac:dyDescent="0.35">
      <c r="M22"/>
      <c r="N22"/>
      <c r="O22" s="64"/>
      <c r="P22" s="64"/>
      <c r="Q22"/>
      <c r="R22"/>
      <c r="S22"/>
      <c r="T22"/>
      <c r="U22"/>
      <c r="V22"/>
      <c r="W22"/>
      <c r="X22"/>
      <c r="Y22"/>
      <c r="Z22"/>
      <c r="AA22"/>
    </row>
    <row r="23" spans="13:27" ht="27" x14ac:dyDescent="0.35">
      <c r="O23" s="42"/>
      <c r="P23" s="42"/>
    </row>
    <row r="24" spans="13:27" ht="27" x14ac:dyDescent="0.35">
      <c r="O24" s="42"/>
      <c r="P24" s="42"/>
    </row>
  </sheetData>
  <mergeCells count="2">
    <mergeCell ref="E3:H3"/>
    <mergeCell ref="Q19:R19"/>
  </mergeCells>
  <pageMargins left="0.7" right="0.7" top="0.75" bottom="0.75" header="0.3" footer="0.3"/>
  <pageSetup scale="45"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O12:Z29"/>
  <sheetViews>
    <sheetView zoomScale="70" zoomScaleNormal="70" workbookViewId="0"/>
  </sheetViews>
  <sheetFormatPr defaultColWidth="9.140625" defaultRowHeight="15" x14ac:dyDescent="0.25"/>
  <cols>
    <col min="1" max="14" width="9.140625" style="1"/>
    <col min="15" max="15" width="14.28515625" style="1" customWidth="1"/>
    <col min="16" max="16384" width="9.140625" style="1"/>
  </cols>
  <sheetData>
    <row r="12" spans="15:26" ht="26.25" x14ac:dyDescent="0.4">
      <c r="O12" s="8"/>
    </row>
    <row r="13" spans="15:26" ht="26.25" x14ac:dyDescent="0.4">
      <c r="O13" s="8"/>
    </row>
    <row r="14" spans="15:26" ht="26.25" x14ac:dyDescent="0.4">
      <c r="O14" s="27"/>
      <c r="P14" s="28"/>
      <c r="Q14" s="28"/>
      <c r="R14" s="28"/>
      <c r="S14" s="28"/>
      <c r="T14" s="28"/>
      <c r="U14" s="28"/>
      <c r="V14" s="28"/>
      <c r="W14" s="28"/>
      <c r="X14" s="28"/>
      <c r="Y14" s="28"/>
      <c r="Z14" s="29"/>
    </row>
    <row r="15" spans="15:26" ht="26.25" x14ac:dyDescent="0.4">
      <c r="O15" s="30"/>
      <c r="P15"/>
      <c r="Q15"/>
      <c r="R15"/>
      <c r="S15"/>
      <c r="T15"/>
      <c r="U15"/>
      <c r="V15"/>
      <c r="W15"/>
      <c r="X15"/>
      <c r="Y15"/>
      <c r="Z15" s="31"/>
    </row>
    <row r="16" spans="15:26" ht="26.25" x14ac:dyDescent="0.4">
      <c r="O16" s="30"/>
      <c r="P16"/>
      <c r="Q16"/>
      <c r="R16"/>
      <c r="S16"/>
      <c r="T16"/>
      <c r="U16"/>
      <c r="V16"/>
      <c r="W16"/>
      <c r="X16"/>
      <c r="Y16"/>
      <c r="Z16" s="31"/>
    </row>
    <row r="17" spans="15:26" ht="26.25" x14ac:dyDescent="0.4">
      <c r="O17" s="30"/>
      <c r="P17"/>
      <c r="Q17"/>
      <c r="R17"/>
      <c r="S17"/>
      <c r="T17"/>
      <c r="U17"/>
      <c r="V17"/>
      <c r="W17"/>
      <c r="X17"/>
      <c r="Y17"/>
      <c r="Z17" s="31"/>
    </row>
    <row r="18" spans="15:26" ht="26.25" x14ac:dyDescent="0.4">
      <c r="O18" s="30"/>
      <c r="P18"/>
      <c r="Q18"/>
      <c r="R18"/>
      <c r="S18"/>
      <c r="T18"/>
      <c r="U18"/>
      <c r="V18"/>
      <c r="W18"/>
      <c r="X18"/>
      <c r="Y18"/>
      <c r="Z18" s="31"/>
    </row>
    <row r="19" spans="15:26" ht="26.25" x14ac:dyDescent="0.4">
      <c r="O19" s="30"/>
      <c r="P19"/>
      <c r="Q19"/>
      <c r="R19"/>
      <c r="S19"/>
      <c r="T19"/>
      <c r="U19"/>
      <c r="V19"/>
      <c r="W19"/>
      <c r="X19"/>
      <c r="Y19"/>
      <c r="Z19" s="31"/>
    </row>
    <row r="20" spans="15:26" ht="26.25" x14ac:dyDescent="0.4">
      <c r="O20" s="30"/>
      <c r="P20"/>
      <c r="Q20"/>
      <c r="R20"/>
      <c r="S20"/>
      <c r="T20"/>
      <c r="U20"/>
      <c r="V20"/>
      <c r="W20"/>
      <c r="X20"/>
      <c r="Y20"/>
      <c r="Z20" s="31"/>
    </row>
    <row r="21" spans="15:26" ht="26.25" x14ac:dyDescent="0.4">
      <c r="O21" s="30"/>
      <c r="P21"/>
      <c r="Q21"/>
      <c r="R21"/>
      <c r="S21"/>
      <c r="T21"/>
      <c r="U21"/>
      <c r="V21"/>
      <c r="W21"/>
      <c r="X21"/>
      <c r="Y21"/>
      <c r="Z21" s="31"/>
    </row>
    <row r="22" spans="15:26" ht="26.25" x14ac:dyDescent="0.4">
      <c r="O22" s="30"/>
      <c r="P22"/>
      <c r="Q22"/>
      <c r="R22"/>
      <c r="S22"/>
      <c r="T22"/>
      <c r="U22"/>
      <c r="V22"/>
      <c r="W22"/>
      <c r="X22"/>
      <c r="Y22"/>
      <c r="Z22" s="31"/>
    </row>
    <row r="23" spans="15:26" x14ac:dyDescent="0.25">
      <c r="O23" s="32"/>
      <c r="P23"/>
      <c r="Q23"/>
      <c r="R23"/>
      <c r="S23"/>
      <c r="T23"/>
      <c r="U23"/>
      <c r="V23"/>
      <c r="W23"/>
      <c r="X23"/>
      <c r="Y23"/>
      <c r="Z23" s="31"/>
    </row>
    <row r="24" spans="15:26" x14ac:dyDescent="0.25">
      <c r="O24" s="32"/>
      <c r="P24"/>
      <c r="Q24"/>
      <c r="R24"/>
      <c r="S24"/>
      <c r="T24"/>
      <c r="U24"/>
      <c r="V24"/>
      <c r="W24"/>
      <c r="X24"/>
      <c r="Y24"/>
      <c r="Z24" s="31"/>
    </row>
    <row r="25" spans="15:26" x14ac:dyDescent="0.25">
      <c r="O25" s="32"/>
      <c r="P25"/>
      <c r="Q25"/>
      <c r="R25"/>
      <c r="S25"/>
      <c r="T25"/>
      <c r="U25"/>
      <c r="V25"/>
      <c r="W25"/>
      <c r="X25"/>
      <c r="Y25"/>
      <c r="Z25" s="31"/>
    </row>
    <row r="26" spans="15:26" x14ac:dyDescent="0.25">
      <c r="O26" s="32"/>
      <c r="P26"/>
      <c r="Q26"/>
      <c r="R26"/>
      <c r="S26"/>
      <c r="T26"/>
      <c r="U26"/>
      <c r="V26"/>
      <c r="W26"/>
      <c r="X26"/>
      <c r="Y26"/>
      <c r="Z26" s="31"/>
    </row>
    <row r="27" spans="15:26" x14ac:dyDescent="0.25">
      <c r="O27" s="32"/>
      <c r="P27"/>
      <c r="Q27"/>
      <c r="R27"/>
      <c r="S27"/>
      <c r="T27"/>
      <c r="U27"/>
      <c r="V27"/>
      <c r="W27"/>
      <c r="X27"/>
      <c r="Y27"/>
      <c r="Z27" s="31"/>
    </row>
    <row r="28" spans="15:26" x14ac:dyDescent="0.25">
      <c r="O28" s="32"/>
      <c r="P28"/>
      <c r="Q28"/>
      <c r="R28"/>
      <c r="S28"/>
      <c r="T28"/>
      <c r="U28"/>
      <c r="V28"/>
      <c r="W28"/>
      <c r="X28"/>
      <c r="Y28"/>
      <c r="Z28" s="31"/>
    </row>
    <row r="29" spans="15:26" x14ac:dyDescent="0.25">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O12:Z29"/>
  <sheetViews>
    <sheetView zoomScale="70" zoomScaleNormal="70" workbookViewId="0"/>
  </sheetViews>
  <sheetFormatPr defaultColWidth="9.140625" defaultRowHeight="15" x14ac:dyDescent="0.25"/>
  <cols>
    <col min="1" max="14" width="9.140625" style="1"/>
    <col min="15" max="15" width="14.28515625" style="1" customWidth="1"/>
    <col min="16" max="16384" width="9.140625" style="1"/>
  </cols>
  <sheetData>
    <row r="12" spans="15:26" ht="26.25" x14ac:dyDescent="0.4">
      <c r="O12" s="8"/>
    </row>
    <row r="13" spans="15:26" ht="26.25" x14ac:dyDescent="0.4">
      <c r="O13" s="8"/>
    </row>
    <row r="14" spans="15:26" ht="26.25" x14ac:dyDescent="0.4">
      <c r="O14" s="27"/>
      <c r="P14" s="28"/>
      <c r="Q14" s="28"/>
      <c r="R14" s="28"/>
      <c r="S14" s="28"/>
      <c r="T14" s="28"/>
      <c r="U14" s="28"/>
      <c r="V14" s="28"/>
      <c r="W14" s="28"/>
      <c r="X14" s="28"/>
      <c r="Y14" s="28"/>
      <c r="Z14" s="29"/>
    </row>
    <row r="15" spans="15:26" ht="26.25" x14ac:dyDescent="0.4">
      <c r="O15" s="30"/>
      <c r="P15"/>
      <c r="Q15"/>
      <c r="R15"/>
      <c r="S15"/>
      <c r="T15"/>
      <c r="U15"/>
      <c r="V15"/>
      <c r="W15"/>
      <c r="X15"/>
      <c r="Y15"/>
      <c r="Z15" s="31"/>
    </row>
    <row r="16" spans="15:26" ht="26.25" x14ac:dyDescent="0.4">
      <c r="O16" s="30"/>
      <c r="P16"/>
      <c r="Q16"/>
      <c r="R16"/>
      <c r="S16"/>
      <c r="T16"/>
      <c r="U16"/>
      <c r="V16"/>
      <c r="W16"/>
      <c r="X16"/>
      <c r="Y16"/>
      <c r="Z16" s="31"/>
    </row>
    <row r="17" spans="15:26" ht="26.25" x14ac:dyDescent="0.4">
      <c r="O17" s="30"/>
      <c r="P17"/>
      <c r="Q17"/>
      <c r="R17"/>
      <c r="S17"/>
      <c r="T17"/>
      <c r="U17"/>
      <c r="V17"/>
      <c r="W17"/>
      <c r="X17"/>
      <c r="Y17"/>
      <c r="Z17" s="31"/>
    </row>
    <row r="18" spans="15:26" ht="26.25" x14ac:dyDescent="0.4">
      <c r="O18" s="30"/>
      <c r="P18"/>
      <c r="Q18"/>
      <c r="R18"/>
      <c r="S18"/>
      <c r="T18"/>
      <c r="U18"/>
      <c r="V18"/>
      <c r="W18"/>
      <c r="X18"/>
      <c r="Y18"/>
      <c r="Z18" s="31"/>
    </row>
    <row r="19" spans="15:26" ht="26.25" x14ac:dyDescent="0.4">
      <c r="O19" s="30"/>
      <c r="P19"/>
      <c r="Q19"/>
      <c r="R19"/>
      <c r="S19"/>
      <c r="T19"/>
      <c r="U19"/>
      <c r="V19"/>
      <c r="W19"/>
      <c r="X19"/>
      <c r="Y19"/>
      <c r="Z19" s="31"/>
    </row>
    <row r="20" spans="15:26" ht="26.25" x14ac:dyDescent="0.4">
      <c r="O20" s="30"/>
      <c r="P20"/>
      <c r="Q20"/>
      <c r="R20"/>
      <c r="S20"/>
      <c r="T20"/>
      <c r="U20"/>
      <c r="V20"/>
      <c r="W20"/>
      <c r="X20"/>
      <c r="Y20"/>
      <c r="Z20" s="31"/>
    </row>
    <row r="21" spans="15:26" ht="26.25" x14ac:dyDescent="0.4">
      <c r="O21" s="30"/>
      <c r="P21"/>
      <c r="Q21"/>
      <c r="R21"/>
      <c r="S21"/>
      <c r="T21"/>
      <c r="U21"/>
      <c r="V21"/>
      <c r="W21"/>
      <c r="X21"/>
      <c r="Y21"/>
      <c r="Z21" s="31"/>
    </row>
    <row r="22" spans="15:26" ht="26.25" x14ac:dyDescent="0.4">
      <c r="O22" s="30"/>
      <c r="P22"/>
      <c r="Q22"/>
      <c r="R22"/>
      <c r="S22"/>
      <c r="T22"/>
      <c r="U22"/>
      <c r="V22"/>
      <c r="W22"/>
      <c r="X22"/>
      <c r="Y22"/>
      <c r="Z22" s="31"/>
    </row>
    <row r="23" spans="15:26" x14ac:dyDescent="0.25">
      <c r="O23" s="32"/>
      <c r="P23"/>
      <c r="Q23"/>
      <c r="R23"/>
      <c r="S23"/>
      <c r="T23"/>
      <c r="U23"/>
      <c r="V23"/>
      <c r="W23"/>
      <c r="X23"/>
      <c r="Y23"/>
      <c r="Z23" s="31"/>
    </row>
    <row r="24" spans="15:26" x14ac:dyDescent="0.25">
      <c r="O24" s="32"/>
      <c r="P24"/>
      <c r="Q24"/>
      <c r="R24"/>
      <c r="S24"/>
      <c r="T24"/>
      <c r="U24"/>
      <c r="V24"/>
      <c r="W24"/>
      <c r="X24"/>
      <c r="Y24"/>
      <c r="Z24" s="31"/>
    </row>
    <row r="25" spans="15:26" x14ac:dyDescent="0.25">
      <c r="O25" s="32"/>
      <c r="P25"/>
      <c r="Q25"/>
      <c r="R25"/>
      <c r="S25"/>
      <c r="T25"/>
      <c r="U25"/>
      <c r="V25"/>
      <c r="W25"/>
      <c r="X25"/>
      <c r="Y25"/>
      <c r="Z25" s="31"/>
    </row>
    <row r="26" spans="15:26" x14ac:dyDescent="0.25">
      <c r="O26" s="32"/>
      <c r="P26"/>
      <c r="Q26"/>
      <c r="R26"/>
      <c r="S26"/>
      <c r="T26"/>
      <c r="U26"/>
      <c r="V26"/>
      <c r="W26"/>
      <c r="X26"/>
      <c r="Y26"/>
      <c r="Z26" s="31"/>
    </row>
    <row r="27" spans="15:26" x14ac:dyDescent="0.25">
      <c r="O27" s="32"/>
      <c r="P27"/>
      <c r="Q27"/>
      <c r="R27"/>
      <c r="S27"/>
      <c r="T27"/>
      <c r="U27"/>
      <c r="V27"/>
      <c r="W27"/>
      <c r="X27"/>
      <c r="Y27"/>
      <c r="Z27" s="31"/>
    </row>
    <row r="28" spans="15:26" x14ac:dyDescent="0.25">
      <c r="O28" s="32"/>
      <c r="P28"/>
      <c r="Q28"/>
      <c r="R28"/>
      <c r="S28"/>
      <c r="T28"/>
      <c r="U28"/>
      <c r="V28"/>
      <c r="W28"/>
      <c r="X28"/>
      <c r="Y28"/>
      <c r="Z28" s="31"/>
    </row>
    <row r="29" spans="15:26" x14ac:dyDescent="0.25">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6:R27"/>
  <sheetViews>
    <sheetView zoomScale="70" zoomScaleNormal="70" workbookViewId="0">
      <selection activeCell="O30" sqref="O30"/>
    </sheetView>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3" width="9.140625" style="1"/>
    <col min="14" max="14" width="13.42578125" style="1" customWidth="1"/>
    <col min="15" max="15" width="16.28515625" style="1" customWidth="1"/>
    <col min="16" max="16" width="17.140625" style="1" customWidth="1"/>
    <col min="17" max="17" width="17.28515625" style="1" customWidth="1"/>
    <col min="18" max="18" width="16.7109375" style="1" customWidth="1"/>
    <col min="19" max="16384" width="9.140625" style="1"/>
  </cols>
  <sheetData>
    <row r="16" ht="15.75" thickBot="1" x14ac:dyDescent="0.3"/>
    <row r="17" spans="2:18" ht="68.45" customHeight="1" thickBot="1" x14ac:dyDescent="0.3">
      <c r="B17" s="19" t="s">
        <v>15</v>
      </c>
      <c r="C17" s="20" t="s">
        <v>0</v>
      </c>
      <c r="N17" s="19" t="s">
        <v>15</v>
      </c>
      <c r="O17" s="20" t="s">
        <v>0</v>
      </c>
      <c r="P17" s="20" t="s">
        <v>1</v>
      </c>
      <c r="Q17" s="20" t="s">
        <v>2</v>
      </c>
      <c r="R17" s="20" t="s">
        <v>9</v>
      </c>
    </row>
    <row r="18" spans="2:18" ht="21.75" thickBot="1" x14ac:dyDescent="0.3">
      <c r="B18" s="2">
        <v>1</v>
      </c>
      <c r="C18" s="3">
        <v>6</v>
      </c>
      <c r="N18" s="2">
        <v>1</v>
      </c>
      <c r="O18" s="3">
        <v>6</v>
      </c>
      <c r="P18" s="18">
        <f>O18/O26</f>
        <v>0.375</v>
      </c>
      <c r="Q18" s="17">
        <f>O18</f>
        <v>6</v>
      </c>
      <c r="R18" s="18">
        <f>P18</f>
        <v>0.375</v>
      </c>
    </row>
    <row r="19" spans="2:18" ht="21.75" thickBot="1" x14ac:dyDescent="0.3">
      <c r="B19" s="2">
        <v>2</v>
      </c>
      <c r="C19" s="3">
        <v>18</v>
      </c>
      <c r="N19" s="2">
        <v>2</v>
      </c>
      <c r="O19" s="3">
        <v>18</v>
      </c>
      <c r="P19" s="18">
        <f>O19/$O$26</f>
        <v>1.125</v>
      </c>
      <c r="Q19" s="17">
        <f>Q18+O19</f>
        <v>24</v>
      </c>
      <c r="R19" s="18">
        <f>R18+P19</f>
        <v>1.5</v>
      </c>
    </row>
    <row r="20" spans="2:18" ht="21.75" thickBot="1" x14ac:dyDescent="0.3">
      <c r="B20" s="2">
        <v>3</v>
      </c>
      <c r="C20" s="3">
        <v>34</v>
      </c>
      <c r="N20" s="2">
        <v>3</v>
      </c>
      <c r="O20" s="3">
        <v>34</v>
      </c>
      <c r="P20" s="18">
        <f t="shared" ref="P20:P25" si="0">O20/$O$26</f>
        <v>2.125</v>
      </c>
      <c r="Q20" s="17">
        <f t="shared" ref="Q20:Q25" si="1">Q19+O20</f>
        <v>58</v>
      </c>
      <c r="R20" s="18">
        <f t="shared" ref="R20:R25" si="2">R19+P20</f>
        <v>3.625</v>
      </c>
    </row>
    <row r="21" spans="2:18" ht="21.75" thickBot="1" x14ac:dyDescent="0.3">
      <c r="B21" s="2">
        <v>4</v>
      </c>
      <c r="C21" s="3">
        <v>48</v>
      </c>
      <c r="N21" s="2">
        <v>4</v>
      </c>
      <c r="O21" s="3">
        <v>48</v>
      </c>
      <c r="P21" s="18">
        <f t="shared" si="0"/>
        <v>3</v>
      </c>
      <c r="Q21" s="17">
        <f t="shared" si="1"/>
        <v>106</v>
      </c>
      <c r="R21" s="18">
        <f t="shared" si="2"/>
        <v>6.625</v>
      </c>
    </row>
    <row r="22" spans="2:18" ht="21.75" thickBot="1" x14ac:dyDescent="0.3">
      <c r="B22" s="2">
        <v>5</v>
      </c>
      <c r="C22" s="3">
        <v>38</v>
      </c>
      <c r="N22" s="2">
        <v>5</v>
      </c>
      <c r="O22" s="3">
        <v>38</v>
      </c>
      <c r="P22" s="18">
        <f t="shared" si="0"/>
        <v>2.375</v>
      </c>
      <c r="Q22" s="17">
        <f t="shared" si="1"/>
        <v>144</v>
      </c>
      <c r="R22" s="18">
        <f t="shared" si="2"/>
        <v>9</v>
      </c>
    </row>
    <row r="23" spans="2:18" ht="21.75" thickBot="1" x14ac:dyDescent="0.3">
      <c r="B23" s="2">
        <v>6</v>
      </c>
      <c r="C23" s="3">
        <v>34</v>
      </c>
      <c r="N23" s="2">
        <v>6</v>
      </c>
      <c r="O23" s="3">
        <v>34</v>
      </c>
      <c r="P23" s="18">
        <f t="shared" si="0"/>
        <v>2.125</v>
      </c>
      <c r="Q23" s="17">
        <f t="shared" si="1"/>
        <v>178</v>
      </c>
      <c r="R23" s="18">
        <f t="shared" si="2"/>
        <v>11.125</v>
      </c>
    </row>
    <row r="24" spans="2:18" ht="21.75" thickBot="1" x14ac:dyDescent="0.3">
      <c r="B24" s="2">
        <v>7</v>
      </c>
      <c r="C24" s="3">
        <v>16</v>
      </c>
      <c r="N24" s="2">
        <v>7</v>
      </c>
      <c r="O24" s="3">
        <v>16</v>
      </c>
      <c r="P24" s="18">
        <f t="shared" si="0"/>
        <v>1</v>
      </c>
      <c r="Q24" s="17">
        <f t="shared" si="1"/>
        <v>194</v>
      </c>
      <c r="R24" s="18">
        <f t="shared" si="2"/>
        <v>12.125</v>
      </c>
    </row>
    <row r="25" spans="2:18" ht="21.75" thickBot="1" x14ac:dyDescent="0.3">
      <c r="B25" s="2">
        <v>8</v>
      </c>
      <c r="C25" s="3">
        <v>6</v>
      </c>
      <c r="N25" s="2">
        <v>8</v>
      </c>
      <c r="O25" s="3">
        <v>6</v>
      </c>
      <c r="P25" s="18">
        <f t="shared" si="0"/>
        <v>0.375</v>
      </c>
      <c r="Q25" s="17">
        <f t="shared" si="1"/>
        <v>200</v>
      </c>
      <c r="R25" s="18">
        <f t="shared" si="2"/>
        <v>12.5</v>
      </c>
    </row>
    <row r="26" spans="2:18" ht="24.75" customHeight="1" thickBot="1" x14ac:dyDescent="0.3">
      <c r="B26" s="2">
        <v>9</v>
      </c>
      <c r="C26" s="3">
        <v>16</v>
      </c>
      <c r="N26" s="2">
        <v>9</v>
      </c>
      <c r="O26" s="3">
        <v>16</v>
      </c>
      <c r="P26" s="18">
        <f t="shared" ref="P26:P27" si="3">O26/$O$26</f>
        <v>1</v>
      </c>
      <c r="Q26" s="17">
        <f t="shared" ref="Q26:Q27" si="4">Q25+O26</f>
        <v>216</v>
      </c>
      <c r="R26" s="18">
        <f t="shared" ref="R26:R27" si="5">R25+P26</f>
        <v>13.5</v>
      </c>
    </row>
    <row r="27" spans="2:18" ht="21.75" thickBot="1" x14ac:dyDescent="0.3">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N17:W32"/>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6384" width="9.140625" style="1"/>
  </cols>
  <sheetData>
    <row r="17" spans="14:23" ht="68.45" customHeight="1" x14ac:dyDescent="0.25">
      <c r="N17"/>
      <c r="O17"/>
      <c r="P17"/>
      <c r="Q17"/>
      <c r="R17"/>
      <c r="S17"/>
      <c r="T17"/>
      <c r="U17"/>
      <c r="V17"/>
      <c r="W17"/>
    </row>
    <row r="18" spans="14:23" x14ac:dyDescent="0.25">
      <c r="N18"/>
      <c r="O18"/>
      <c r="P18"/>
      <c r="Q18"/>
      <c r="R18"/>
      <c r="S18"/>
      <c r="T18"/>
      <c r="U18"/>
      <c r="V18"/>
      <c r="W18"/>
    </row>
    <row r="19" spans="14:23" x14ac:dyDescent="0.25">
      <c r="N19"/>
      <c r="O19"/>
      <c r="P19"/>
      <c r="Q19"/>
      <c r="R19"/>
      <c r="S19"/>
      <c r="T19"/>
      <c r="U19"/>
      <c r="V19"/>
      <c r="W19"/>
    </row>
    <row r="20" spans="14:23" x14ac:dyDescent="0.25">
      <c r="N20"/>
      <c r="O20"/>
      <c r="P20"/>
      <c r="Q20"/>
      <c r="R20"/>
      <c r="S20"/>
      <c r="T20"/>
      <c r="U20"/>
      <c r="V20"/>
      <c r="W20"/>
    </row>
    <row r="21" spans="14:23" x14ac:dyDescent="0.25">
      <c r="N21"/>
      <c r="O21"/>
      <c r="P21"/>
      <c r="Q21"/>
      <c r="R21"/>
      <c r="S21"/>
      <c r="T21"/>
      <c r="U21"/>
      <c r="V21"/>
      <c r="W21"/>
    </row>
    <row r="22" spans="14:23" x14ac:dyDescent="0.25">
      <c r="N22"/>
      <c r="O22"/>
      <c r="P22"/>
      <c r="Q22"/>
      <c r="R22"/>
      <c r="S22"/>
      <c r="T22"/>
      <c r="U22"/>
      <c r="V22"/>
      <c r="W22"/>
    </row>
    <row r="23" spans="14:23" x14ac:dyDescent="0.25">
      <c r="N23"/>
      <c r="O23"/>
      <c r="P23"/>
      <c r="Q23"/>
      <c r="R23"/>
      <c r="S23"/>
      <c r="T23"/>
      <c r="U23"/>
      <c r="V23"/>
      <c r="W23"/>
    </row>
    <row r="24" spans="14:23" x14ac:dyDescent="0.25">
      <c r="N24"/>
      <c r="O24"/>
      <c r="P24"/>
      <c r="Q24"/>
      <c r="R24"/>
      <c r="S24"/>
      <c r="T24"/>
      <c r="U24"/>
      <c r="V24"/>
      <c r="W24"/>
    </row>
    <row r="25" spans="14:23" x14ac:dyDescent="0.25">
      <c r="N25"/>
      <c r="O25"/>
      <c r="P25"/>
      <c r="Q25"/>
      <c r="R25"/>
      <c r="S25"/>
      <c r="T25"/>
      <c r="U25"/>
      <c r="V25"/>
      <c r="W25"/>
    </row>
    <row r="26" spans="14:23" ht="24.75" customHeight="1" x14ac:dyDescent="0.25">
      <c r="N26"/>
      <c r="O26"/>
      <c r="P26"/>
      <c r="Q26"/>
      <c r="R26"/>
      <c r="S26"/>
      <c r="T26"/>
      <c r="U26"/>
      <c r="V26"/>
      <c r="W26"/>
    </row>
    <row r="27" spans="14:23" ht="22.5" customHeight="1" x14ac:dyDescent="0.25">
      <c r="N27"/>
      <c r="O27"/>
      <c r="P27"/>
      <c r="Q27"/>
      <c r="R27"/>
      <c r="S27"/>
      <c r="T27"/>
      <c r="U27"/>
      <c r="V27"/>
      <c r="W27"/>
    </row>
    <row r="28" spans="14:23" x14ac:dyDescent="0.25">
      <c r="N28"/>
      <c r="O28"/>
      <c r="P28"/>
      <c r="Q28"/>
      <c r="R28"/>
      <c r="S28"/>
      <c r="T28"/>
      <c r="U28"/>
      <c r="V28"/>
      <c r="W28"/>
    </row>
    <row r="29" spans="14:23" x14ac:dyDescent="0.25">
      <c r="N29"/>
      <c r="O29"/>
      <c r="P29"/>
      <c r="Q29"/>
      <c r="R29"/>
      <c r="S29"/>
      <c r="T29"/>
      <c r="U29"/>
      <c r="V29"/>
      <c r="W29"/>
    </row>
    <row r="30" spans="14:23" x14ac:dyDescent="0.25">
      <c r="N30"/>
      <c r="O30"/>
      <c r="P30"/>
      <c r="Q30"/>
      <c r="R30"/>
      <c r="S30"/>
      <c r="T30"/>
      <c r="U30"/>
      <c r="V30"/>
      <c r="W30"/>
    </row>
    <row r="31" spans="14:23" x14ac:dyDescent="0.25">
      <c r="N31"/>
      <c r="O31"/>
      <c r="P31"/>
      <c r="Q31"/>
      <c r="R31"/>
      <c r="S31"/>
      <c r="T31"/>
      <c r="U31"/>
      <c r="V31"/>
      <c r="W31"/>
    </row>
    <row r="32" spans="14:23" x14ac:dyDescent="0.25">
      <c r="N32"/>
      <c r="O32"/>
      <c r="P32"/>
      <c r="Q32"/>
      <c r="R32"/>
      <c r="S32"/>
      <c r="T32"/>
      <c r="U32"/>
      <c r="V32"/>
      <c r="W32"/>
    </row>
  </sheetData>
  <pageMargins left="0.7" right="0.7" top="0.75" bottom="0.75" header="0.3" footer="0.3"/>
  <pageSetup scale="57"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N17:W32"/>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6384" width="9.140625" style="1"/>
  </cols>
  <sheetData>
    <row r="17" spans="14:23" ht="68.45" customHeight="1" x14ac:dyDescent="0.25">
      <c r="N17"/>
      <c r="O17"/>
      <c r="P17"/>
      <c r="Q17"/>
      <c r="R17"/>
      <c r="S17"/>
      <c r="T17"/>
      <c r="U17"/>
      <c r="V17"/>
      <c r="W17"/>
    </row>
    <row r="18" spans="14:23" x14ac:dyDescent="0.25">
      <c r="N18"/>
      <c r="O18"/>
      <c r="P18"/>
      <c r="Q18"/>
      <c r="R18"/>
      <c r="S18"/>
      <c r="T18"/>
      <c r="U18"/>
      <c r="V18"/>
      <c r="W18"/>
    </row>
    <row r="19" spans="14:23" x14ac:dyDescent="0.25">
      <c r="N19"/>
      <c r="O19"/>
      <c r="P19"/>
      <c r="Q19"/>
      <c r="R19"/>
      <c r="S19"/>
      <c r="T19"/>
      <c r="U19"/>
      <c r="V19"/>
      <c r="W19"/>
    </row>
    <row r="20" spans="14:23" x14ac:dyDescent="0.25">
      <c r="N20"/>
      <c r="O20"/>
      <c r="P20"/>
      <c r="Q20"/>
      <c r="R20"/>
      <c r="S20"/>
      <c r="T20"/>
      <c r="U20"/>
      <c r="V20"/>
      <c r="W20"/>
    </row>
    <row r="21" spans="14:23" x14ac:dyDescent="0.25">
      <c r="N21"/>
      <c r="O21"/>
      <c r="P21"/>
      <c r="Q21"/>
      <c r="R21"/>
      <c r="S21"/>
      <c r="T21"/>
      <c r="U21"/>
      <c r="V21"/>
      <c r="W21"/>
    </row>
    <row r="22" spans="14:23" x14ac:dyDescent="0.25">
      <c r="N22"/>
      <c r="O22"/>
      <c r="P22"/>
      <c r="Q22"/>
      <c r="R22"/>
      <c r="S22"/>
      <c r="T22"/>
      <c r="U22"/>
      <c r="V22"/>
      <c r="W22"/>
    </row>
    <row r="23" spans="14:23" x14ac:dyDescent="0.25">
      <c r="N23"/>
      <c r="O23"/>
      <c r="P23"/>
      <c r="Q23"/>
      <c r="R23"/>
      <c r="S23"/>
      <c r="T23"/>
      <c r="U23"/>
      <c r="V23"/>
      <c r="W23"/>
    </row>
    <row r="24" spans="14:23" x14ac:dyDescent="0.25">
      <c r="N24"/>
      <c r="O24"/>
      <c r="P24"/>
      <c r="Q24"/>
      <c r="R24"/>
      <c r="S24"/>
      <c r="T24"/>
      <c r="U24"/>
      <c r="V24"/>
      <c r="W24"/>
    </row>
    <row r="25" spans="14:23" x14ac:dyDescent="0.25">
      <c r="N25"/>
      <c r="O25"/>
      <c r="P25"/>
      <c r="Q25"/>
      <c r="R25"/>
      <c r="S25"/>
      <c r="T25"/>
      <c r="U25"/>
      <c r="V25"/>
      <c r="W25"/>
    </row>
    <row r="26" spans="14:23" ht="24.75" customHeight="1" x14ac:dyDescent="0.25">
      <c r="N26"/>
      <c r="O26"/>
      <c r="P26"/>
      <c r="Q26"/>
      <c r="R26"/>
      <c r="S26"/>
      <c r="T26"/>
      <c r="U26"/>
      <c r="V26"/>
      <c r="W26"/>
    </row>
    <row r="27" spans="14:23" ht="22.5" customHeight="1" x14ac:dyDescent="0.25">
      <c r="N27"/>
      <c r="O27"/>
      <c r="P27"/>
      <c r="Q27"/>
      <c r="R27"/>
      <c r="S27"/>
      <c r="T27"/>
      <c r="U27"/>
      <c r="V27"/>
      <c r="W27"/>
    </row>
    <row r="28" spans="14:23" x14ac:dyDescent="0.25">
      <c r="N28"/>
      <c r="O28"/>
      <c r="P28"/>
      <c r="Q28"/>
      <c r="R28"/>
      <c r="S28"/>
      <c r="T28"/>
      <c r="U28"/>
      <c r="V28"/>
      <c r="W28"/>
    </row>
    <row r="29" spans="14:23" x14ac:dyDescent="0.25">
      <c r="N29"/>
      <c r="O29"/>
      <c r="P29"/>
      <c r="Q29"/>
      <c r="R29"/>
      <c r="S29"/>
      <c r="T29"/>
      <c r="U29"/>
      <c r="V29"/>
      <c r="W29"/>
    </row>
    <row r="30" spans="14:23" x14ac:dyDescent="0.25">
      <c r="N30"/>
      <c r="O30"/>
      <c r="P30"/>
      <c r="Q30"/>
      <c r="R30"/>
      <c r="S30"/>
      <c r="T30"/>
      <c r="U30"/>
      <c r="V30"/>
      <c r="W30"/>
    </row>
    <row r="31" spans="14:23" x14ac:dyDescent="0.25">
      <c r="N31"/>
      <c r="O31"/>
      <c r="P31"/>
      <c r="Q31"/>
      <c r="R31"/>
      <c r="S31"/>
      <c r="T31"/>
      <c r="U31"/>
      <c r="V31"/>
      <c r="W31"/>
    </row>
    <row r="32" spans="14:23" x14ac:dyDescent="0.25">
      <c r="N32"/>
      <c r="O32"/>
      <c r="P32"/>
      <c r="Q32"/>
      <c r="R32"/>
      <c r="S32"/>
      <c r="T32"/>
      <c r="U32"/>
      <c r="V32"/>
      <c r="W32"/>
    </row>
  </sheetData>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FirstPage</vt:lpstr>
      <vt:lpstr>BD Content</vt:lpstr>
      <vt:lpstr>Problem 10 (2)</vt:lpstr>
      <vt:lpstr>Problem 71 (2)</vt:lpstr>
      <vt:lpstr>CProblem BD3 </vt:lpstr>
      <vt:lpstr>Problem BD3</vt:lpstr>
      <vt:lpstr>CProblem BD 2 </vt:lpstr>
      <vt:lpstr>Problem BD 2</vt:lpstr>
      <vt:lpstr>CProblem BD1 </vt:lpstr>
      <vt:lpstr>Problem BD1</vt:lpstr>
      <vt:lpstr>Problem 10 (3)</vt:lpstr>
      <vt:lpstr>Problem 10</vt:lpstr>
      <vt:lpstr>Problem 9 (2)</vt:lpstr>
      <vt:lpstr>Problem 9 (3)</vt:lpstr>
      <vt:lpstr>Problem 8 (2)</vt:lpstr>
      <vt:lpstr>Problem 8 (3)</vt:lpstr>
      <vt:lpstr>Problem 8</vt:lpstr>
      <vt:lpstr>Problem 7 (2)</vt:lpstr>
      <vt:lpstr>Problem 7 (3)</vt:lpstr>
      <vt:lpstr>Problem 7</vt:lpstr>
      <vt:lpstr>Problem 6 (2)</vt:lpstr>
      <vt:lpstr>Problem 6 (3)</vt:lpstr>
      <vt:lpstr>Problem 6</vt:lpstr>
      <vt:lpstr>Problem 5 (2)</vt:lpstr>
      <vt:lpstr>Problem 5 (3)</vt:lpstr>
      <vt:lpstr>Problem 5 (4)</vt:lpstr>
      <vt:lpstr>Problem 5</vt:lpstr>
      <vt:lpstr>Problem 4 (2)</vt:lpstr>
      <vt:lpstr>Problem 4 (3)</vt:lpstr>
      <vt:lpstr>Problem 4</vt:lpstr>
      <vt:lpstr>Problem 3 (2)</vt:lpstr>
      <vt:lpstr>Problem 3</vt:lpstr>
      <vt:lpstr>Problem 2 (2)</vt:lpstr>
      <vt:lpstr>Problem 3 (3)</vt:lpstr>
      <vt:lpstr>Problem 2 (3)</vt:lpstr>
      <vt:lpstr>Problem 2</vt:lpstr>
      <vt:lpstr>Problem 1 (2)</vt:lpstr>
      <vt:lpstr>Problem 1 (4)</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2020-02-06T21:40:51Z</cp:lastPrinted>
  <dcterms:created xsi:type="dcterms:W3CDTF">2012-09-15T18:37:09Z</dcterms:created>
  <dcterms:modified xsi:type="dcterms:W3CDTF">2024-09-12T19:53:28Z</dcterms:modified>
</cp:coreProperties>
</file>