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84B47EB4-A230-490D-BDF8-C53CE89FC4C4}" xr6:coauthVersionLast="47" xr6:coauthVersionMax="47" xr10:uidLastSave="{00000000-0000-0000-0000-000000000000}"/>
  <bookViews>
    <workbookView xWindow="-108" yWindow="-108" windowWidth="23256" windowHeight="12456" xr2:uid="{00000000-000D-0000-FFFF-FFFF00000000}"/>
  </bookViews>
  <sheets>
    <sheet name="FirstPage" sheetId="21" r:id="rId1"/>
    <sheet name="Content" sheetId="45" r:id="rId2"/>
    <sheet name="Note 2" sheetId="16" r:id="rId3"/>
    <sheet name="Note 1" sheetId="46" r:id="rId4"/>
    <sheet name="cProblem 1" sheetId="9" r:id="rId5"/>
    <sheet name="Problem 1" sheetId="27" r:id="rId6"/>
    <sheet name="Problem 2" sheetId="5" r:id="rId7"/>
    <sheet name="CProblem 2" sheetId="26" r:id="rId8"/>
    <sheet name="Problem 3" sheetId="47" r:id="rId9"/>
    <sheet name="CProblem 3" sheetId="48"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0" i="48" l="1"/>
  <c r="S29" i="48"/>
  <c r="S28" i="48"/>
  <c r="S27" i="48"/>
  <c r="S26" i="48"/>
  <c r="S32" i="48"/>
  <c r="O30" i="48"/>
  <c r="O31" i="48" s="1"/>
  <c r="O33" i="48" s="1"/>
  <c r="O32" i="48"/>
  <c r="O29" i="48"/>
  <c r="O28" i="48"/>
  <c r="O26" i="48"/>
  <c r="O27" i="48"/>
  <c r="U30" i="26"/>
  <c r="U20" i="26"/>
  <c r="S28" i="26"/>
  <c r="S26" i="26"/>
  <c r="S25" i="26"/>
  <c r="S24" i="26"/>
  <c r="S23" i="26"/>
  <c r="S22" i="26"/>
  <c r="S21" i="26"/>
  <c r="S20" i="26"/>
  <c r="S27" i="26" s="1"/>
  <c r="S30" i="26" s="1"/>
  <c r="S37" i="9"/>
  <c r="S30" i="9"/>
  <c r="Q37" i="9"/>
  <c r="S31" i="48" l="1"/>
  <c r="S33" i="48" s="1"/>
</calcChain>
</file>

<file path=xl/sharedStrings.xml><?xml version="1.0" encoding="utf-8"?>
<sst xmlns="http://schemas.openxmlformats.org/spreadsheetml/2006/main" count="42" uniqueCount="10">
  <si>
    <t xml:space="preserve">                                                                                                                                                                                                                                                                             </t>
  </si>
  <si>
    <t>Investment X</t>
  </si>
  <si>
    <t>Investment Y</t>
  </si>
  <si>
    <t>Initial Investment</t>
  </si>
  <si>
    <t>Cost of Capital</t>
  </si>
  <si>
    <t>Cash flows (yr.end convention)</t>
  </si>
  <si>
    <t>Year (yr. start convention)</t>
  </si>
  <si>
    <t>NPV</t>
  </si>
  <si>
    <t>IRR</t>
  </si>
  <si>
    <t>Cash flows (yr. End convention)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</si>
</sst>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quot;$&quot;#,##0"/>
    <numFmt numFmtId="166" formatCode="#,##0.0000_);[Red]\(#,##0.0000\)"/>
  </numFmts>
  <fonts count="21" x14ac:knownFonts="1">
    <font>
      <sz val="11"/>
      <color theme="1"/>
      <name val="Calibri"/>
      <family val="2"/>
      <scheme val="minor"/>
    </font>
    <font>
      <sz val="11"/>
      <color rgb="FFFF0000"/>
      <name val="Calibri"/>
      <family val="2"/>
      <scheme val="minor"/>
    </font>
    <font>
      <sz val="11"/>
      <color theme="2" tint="-0.249977111117893"/>
      <name val="Calibri"/>
      <family val="2"/>
      <scheme val="minor"/>
    </font>
    <font>
      <sz val="11"/>
      <color theme="2" tint="-9.9978637043366805E-2"/>
      <name val="Calibri"/>
      <family val="2"/>
      <scheme val="minor"/>
    </font>
    <font>
      <b/>
      <sz val="18"/>
      <color theme="2" tint="-9.9978637043366805E-2"/>
      <name val="Calibri"/>
      <family val="2"/>
      <scheme val="minor"/>
    </font>
    <font>
      <b/>
      <sz val="20"/>
      <color theme="2" tint="-9.9978637043366805E-2"/>
      <name val="Calibri"/>
      <family val="2"/>
    </font>
    <font>
      <sz val="24"/>
      <color theme="1"/>
      <name val="Calibri"/>
      <family val="2"/>
      <scheme val="minor"/>
    </font>
    <font>
      <sz val="11"/>
      <color theme="6" tint="-0.499984740745262"/>
      <name val="Calibri"/>
      <family val="2"/>
      <scheme val="minor"/>
    </font>
    <font>
      <sz val="11"/>
      <color theme="2"/>
      <name val="Calibri"/>
      <family val="2"/>
      <scheme val="minor"/>
    </font>
    <font>
      <b/>
      <sz val="10"/>
      <color theme="2" tint="-9.9978637043366805E-2"/>
      <name val="Calibri"/>
      <family val="2"/>
      <scheme val="minor"/>
    </font>
    <font>
      <b/>
      <sz val="11"/>
      <color theme="1"/>
      <name val="Calibri"/>
      <family val="2"/>
      <scheme val="minor"/>
    </font>
    <font>
      <sz val="20"/>
      <color theme="1"/>
      <name val="Calibri"/>
      <family val="2"/>
      <scheme val="minor"/>
    </font>
    <font>
      <sz val="11"/>
      <color theme="1"/>
      <name val="Lucida Bright"/>
      <family val="1"/>
    </font>
    <font>
      <sz val="20"/>
      <color theme="1"/>
      <name val="Lucida Bright"/>
      <family val="1"/>
    </font>
    <font>
      <sz val="24"/>
      <color theme="1"/>
      <name val="Lucida Bright"/>
      <family val="1"/>
    </font>
    <font>
      <sz val="18"/>
      <color theme="1"/>
      <name val="Lucida Bright"/>
      <family val="1"/>
    </font>
    <font>
      <sz val="22"/>
      <color theme="1"/>
      <name val="Lucida Bright"/>
      <family val="1"/>
    </font>
    <font>
      <sz val="18"/>
      <color rgb="FFFFFF00"/>
      <name val="Lucida Bright"/>
      <family val="1"/>
    </font>
    <font>
      <sz val="22"/>
      <color rgb="FFFFFF00"/>
      <name val="Lucida Bright"/>
      <family val="1"/>
    </font>
    <font>
      <sz val="26"/>
      <color theme="1"/>
      <name val="Calibri"/>
      <family val="2"/>
      <scheme val="minor"/>
    </font>
    <font>
      <sz val="22"/>
      <color rgb="FFFFFF00"/>
      <name val="Calibri"/>
      <family val="2"/>
      <scheme val="minor"/>
    </font>
  </fonts>
  <fills count="8">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
      <patternFill patternType="solid">
        <fgColor rgb="FFC00000"/>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58">
    <xf numFmtId="0" fontId="0" fillId="0" borderId="0" xfId="0"/>
    <xf numFmtId="0" fontId="0" fillId="2" borderId="0" xfId="0" applyFill="1"/>
    <xf numFmtId="0" fontId="2" fillId="2" borderId="0" xfId="0" applyFont="1" applyFill="1"/>
    <xf numFmtId="0" fontId="3" fillId="2" borderId="0" xfId="0" applyFont="1" applyFill="1"/>
    <xf numFmtId="0" fontId="7" fillId="2" borderId="0" xfId="0" applyFont="1" applyFill="1" applyAlignment="1">
      <alignment horizontal="center" vertical="center"/>
    </xf>
    <xf numFmtId="0" fontId="8" fillId="2" borderId="0" xfId="0" applyFont="1" applyFill="1"/>
    <xf numFmtId="0" fontId="8" fillId="2" borderId="0" xfId="0" applyFont="1" applyFill="1" applyAlignment="1">
      <alignment horizontal="center" vertical="center"/>
    </xf>
    <xf numFmtId="0" fontId="3" fillId="2" borderId="0" xfId="0" applyFont="1" applyFill="1" applyAlignment="1">
      <alignment horizontal="center" vertical="center"/>
    </xf>
    <xf numFmtId="164" fontId="4" fillId="2" borderId="0" xfId="0" applyNumberFormat="1" applyFont="1" applyFill="1" applyAlignment="1">
      <alignment vertical="center"/>
    </xf>
    <xf numFmtId="3" fontId="9" fillId="2" borderId="0" xfId="0" applyNumberFormat="1" applyFont="1" applyFill="1" applyAlignment="1">
      <alignment vertical="center"/>
    </xf>
    <xf numFmtId="0" fontId="1" fillId="2" borderId="0" xfId="0" applyFont="1" applyFill="1"/>
    <xf numFmtId="0" fontId="0" fillId="4" borderId="0" xfId="0" applyFill="1"/>
    <xf numFmtId="164" fontId="4" fillId="2" borderId="0" xfId="0" applyNumberFormat="1" applyFont="1" applyFill="1" applyAlignment="1">
      <alignment horizontal="center" vertical="center"/>
    </xf>
    <xf numFmtId="0" fontId="6" fillId="2" borderId="0" xfId="0" applyFont="1" applyFill="1" applyAlignment="1">
      <alignment horizontal="center" vertical="center"/>
    </xf>
    <xf numFmtId="0" fontId="10" fillId="2" borderId="0" xfId="0" applyFont="1" applyFill="1"/>
    <xf numFmtId="0" fontId="12" fillId="4" borderId="0" xfId="0" applyFont="1" applyFill="1"/>
    <xf numFmtId="0" fontId="13" fillId="2" borderId="1" xfId="0" applyFont="1" applyFill="1" applyBorder="1" applyAlignment="1">
      <alignment horizontal="center" vertical="center" wrapText="1"/>
    </xf>
    <xf numFmtId="0" fontId="0" fillId="7" borderId="0" xfId="0" applyFill="1"/>
    <xf numFmtId="0" fontId="16" fillId="2" borderId="1" xfId="0" applyFont="1" applyFill="1" applyBorder="1" applyAlignment="1">
      <alignment wrapText="1"/>
    </xf>
    <xf numFmtId="0" fontId="16" fillId="2" borderId="1" xfId="0" applyFont="1" applyFill="1" applyBorder="1" applyAlignment="1">
      <alignment horizontal="center" wrapText="1"/>
    </xf>
    <xf numFmtId="0" fontId="0" fillId="2" borderId="0" xfId="0" applyFill="1" applyAlignment="1">
      <alignment wrapText="1"/>
    </xf>
    <xf numFmtId="0" fontId="1" fillId="2" borderId="0" xfId="0" applyFont="1" applyFill="1" applyAlignment="1">
      <alignment wrapText="1"/>
    </xf>
    <xf numFmtId="0" fontId="16" fillId="2" borderId="1" xfId="0" applyFont="1" applyFill="1" applyBorder="1" applyAlignment="1">
      <alignment horizontal="center" vertical="center" wrapText="1"/>
    </xf>
    <xf numFmtId="165" fontId="16" fillId="2" borderId="1" xfId="0" applyNumberFormat="1" applyFont="1" applyFill="1" applyBorder="1" applyAlignment="1">
      <alignment horizontal="center" vertical="center"/>
    </xf>
    <xf numFmtId="0" fontId="13" fillId="2" borderId="1" xfId="0" applyFont="1" applyFill="1" applyBorder="1" applyAlignment="1">
      <alignment horizontal="center" wrapText="1"/>
    </xf>
    <xf numFmtId="0" fontId="13" fillId="2" borderId="2" xfId="0" applyFont="1" applyFill="1" applyBorder="1" applyAlignment="1">
      <alignment wrapText="1"/>
    </xf>
    <xf numFmtId="0" fontId="13" fillId="2" borderId="2" xfId="0" applyFont="1" applyFill="1" applyBorder="1" applyAlignment="1">
      <alignment vertical="center" wrapText="1"/>
    </xf>
    <xf numFmtId="0" fontId="13" fillId="2" borderId="4" xfId="0" applyFont="1" applyFill="1" applyBorder="1" applyAlignment="1">
      <alignment vertical="center" wrapText="1"/>
    </xf>
    <xf numFmtId="165" fontId="16" fillId="2" borderId="1" xfId="0" applyNumberFormat="1" applyFont="1" applyFill="1" applyBorder="1" applyAlignment="1">
      <alignment horizontal="center" vertical="center" wrapText="1"/>
    </xf>
    <xf numFmtId="9" fontId="16" fillId="2" borderId="1" xfId="0" applyNumberFormat="1" applyFont="1" applyFill="1" applyBorder="1" applyAlignment="1">
      <alignment horizontal="center" vertical="center"/>
    </xf>
    <xf numFmtId="9" fontId="0" fillId="2" borderId="0" xfId="0" applyNumberFormat="1" applyFill="1"/>
    <xf numFmtId="0" fontId="16" fillId="2" borderId="1" xfId="0" applyFont="1" applyFill="1" applyBorder="1" applyAlignment="1">
      <alignment horizontal="center" vertical="center"/>
    </xf>
    <xf numFmtId="0" fontId="16" fillId="2" borderId="0" xfId="0" applyFont="1" applyFill="1" applyAlignment="1">
      <alignment horizontal="center" vertical="center"/>
    </xf>
    <xf numFmtId="165" fontId="16" fillId="2" borderId="0" xfId="0" applyNumberFormat="1" applyFont="1" applyFill="1" applyAlignment="1">
      <alignment horizontal="center" vertical="center"/>
    </xf>
    <xf numFmtId="10" fontId="17" fillId="6" borderId="0" xfId="0" applyNumberFormat="1" applyFont="1" applyFill="1" applyAlignment="1">
      <alignment horizontal="center" vertical="center"/>
    </xf>
    <xf numFmtId="8" fontId="15" fillId="2" borderId="0" xfId="0" applyNumberFormat="1" applyFont="1" applyFill="1" applyAlignment="1">
      <alignment horizontal="center" vertical="center" wrapText="1"/>
    </xf>
    <xf numFmtId="40" fontId="16" fillId="2" borderId="1" xfId="0" applyNumberFormat="1" applyFont="1" applyFill="1" applyBorder="1"/>
    <xf numFmtId="40" fontId="16" fillId="3" borderId="1" xfId="0" applyNumberFormat="1" applyFont="1" applyFill="1" applyBorder="1" applyAlignment="1">
      <alignment horizontal="center" vertical="center"/>
    </xf>
    <xf numFmtId="40" fontId="18" fillId="6" borderId="1" xfId="0" applyNumberFormat="1" applyFont="1" applyFill="1" applyBorder="1" applyAlignment="1">
      <alignment horizontal="center" vertical="center"/>
    </xf>
    <xf numFmtId="166" fontId="18" fillId="6"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1" fillId="2" borderId="0" xfId="0" applyFont="1" applyFill="1" applyAlignment="1">
      <alignment horizontal="right" vertical="center"/>
    </xf>
    <xf numFmtId="165" fontId="19" fillId="5" borderId="1" xfId="0" applyNumberFormat="1" applyFont="1" applyFill="1" applyBorder="1" applyAlignment="1">
      <alignment horizontal="center" vertical="center"/>
    </xf>
    <xf numFmtId="165" fontId="20" fillId="6" borderId="1" xfId="0" applyNumberFormat="1"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13" fillId="2" borderId="2" xfId="0" applyFont="1" applyFill="1" applyBorder="1" applyAlignment="1">
      <alignment horizontal="center" wrapText="1"/>
    </xf>
    <xf numFmtId="0" fontId="13" fillId="2" borderId="4" xfId="0" applyFont="1" applyFill="1" applyBorder="1" applyAlignment="1">
      <alignment horizontal="center" wrapText="1"/>
    </xf>
    <xf numFmtId="0" fontId="13" fillId="2" borderId="3" xfId="0" applyFont="1" applyFill="1" applyBorder="1" applyAlignment="1">
      <alignment horizontal="center" wrapText="1"/>
    </xf>
    <xf numFmtId="165" fontId="16" fillId="2" borderId="2" xfId="0" applyNumberFormat="1" applyFont="1" applyFill="1" applyBorder="1" applyAlignment="1">
      <alignment horizontal="center" vertical="center" wrapText="1"/>
    </xf>
    <xf numFmtId="165" fontId="16" fillId="2" borderId="4" xfId="0" applyNumberFormat="1" applyFont="1" applyFill="1" applyBorder="1" applyAlignment="1">
      <alignment horizontal="center" vertical="center" wrapText="1"/>
    </xf>
    <xf numFmtId="165" fontId="16" fillId="2" borderId="3"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A1"/></Relationships>
</file>

<file path=xl/drawings/_rels/drawing10.xml.rels><?xml version="1.0" encoding="UTF-8" standalone="yes"?>
<Relationships xmlns="http://schemas.openxmlformats.org/package/2006/relationships"><Relationship Id="rId1" Type="http://schemas.openxmlformats.org/officeDocument/2006/relationships/hyperlink" Target="#'Problem 3'!A1"/></Relationships>
</file>

<file path=xl/drawings/_rels/drawing2.xml.rels><?xml version="1.0" encoding="UTF-8" standalone="yes"?>
<Relationships xmlns="http://schemas.openxmlformats.org/package/2006/relationships"><Relationship Id="rId3" Type="http://schemas.openxmlformats.org/officeDocument/2006/relationships/hyperlink" Target="#'Problem 3'!A1"/><Relationship Id="rId2" Type="http://schemas.openxmlformats.org/officeDocument/2006/relationships/hyperlink" Target="#'Problem 1'!A1"/><Relationship Id="rId1" Type="http://schemas.openxmlformats.org/officeDocument/2006/relationships/hyperlink" Target="#'Problem 2'!A1"/><Relationship Id="rId5" Type="http://schemas.openxmlformats.org/officeDocument/2006/relationships/hyperlink" Target="#'Note 1'!A1"/><Relationship Id="rId4" Type="http://schemas.openxmlformats.org/officeDocument/2006/relationships/hyperlink" Target="#FirstPage!A1"/></Relationships>
</file>

<file path=xl/drawings/_rels/drawing3.xml.rels><?xml version="1.0" encoding="UTF-8" standalone="yes"?>
<Relationships xmlns="http://schemas.openxmlformats.org/package/2006/relationships"><Relationship Id="rId1" Type="http://schemas.openxmlformats.org/officeDocument/2006/relationships/hyperlink" Target="#'Note 1'!A1"/></Relationships>
</file>

<file path=xl/drawings/_rels/drawing4.xml.rels><?xml version="1.0" encoding="UTF-8" standalone="yes"?>
<Relationships xmlns="http://schemas.openxmlformats.org/package/2006/relationships"><Relationship Id="rId2" Type="http://schemas.openxmlformats.org/officeDocument/2006/relationships/hyperlink" Target="#'Note 2'!A1"/><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1" Type="http://schemas.openxmlformats.org/officeDocument/2006/relationships/hyperlink" Target="#'Problem 1'!A1"/></Relationships>
</file>

<file path=xl/drawings/_rels/drawing6.xml.rels><?xml version="1.0" encoding="UTF-8" standalone="yes"?>
<Relationships xmlns="http://schemas.openxmlformats.org/package/2006/relationships"><Relationship Id="rId2" Type="http://schemas.openxmlformats.org/officeDocument/2006/relationships/hyperlink" Target="#'cProblem 1'!A1"/><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CProblem 2'!A1"/></Relationships>
</file>

<file path=xl/drawings/_rels/drawing8.xml.rels><?xml version="1.0" encoding="UTF-8" standalone="yes"?>
<Relationships xmlns="http://schemas.openxmlformats.org/package/2006/relationships"><Relationship Id="rId1" Type="http://schemas.openxmlformats.org/officeDocument/2006/relationships/hyperlink" Target="#'Problem 2'!A1"/></Relationships>
</file>

<file path=xl/drawings/_rels/drawing9.xml.rels><?xml version="1.0" encoding="UTF-8" standalone="yes"?>
<Relationships xmlns="http://schemas.openxmlformats.org/package/2006/relationships"><Relationship Id="rId2" Type="http://schemas.openxmlformats.org/officeDocument/2006/relationships/hyperlink" Target="#'CProblem 3'!A1"/><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twoCellAnchor>
    <xdr:from>
      <xdr:col>11</xdr:col>
      <xdr:colOff>108858</xdr:colOff>
      <xdr:row>2</xdr:row>
      <xdr:rowOff>14514</xdr:rowOff>
    </xdr:from>
    <xdr:to>
      <xdr:col>24</xdr:col>
      <xdr:colOff>266700</xdr:colOff>
      <xdr:row>6</xdr:row>
      <xdr:rowOff>110670</xdr:rowOff>
    </xdr:to>
    <xdr:sp macro="" textlink="">
      <xdr:nvSpPr>
        <xdr:cNvPr id="2" name="Rounded Rectangle 1">
          <a:extLst>
            <a:ext uri="{FF2B5EF4-FFF2-40B4-BE49-F238E27FC236}">
              <a16:creationId xmlns:a16="http://schemas.microsoft.com/office/drawing/2014/main" id="{00000000-0008-0000-1800-000002000000}"/>
            </a:ext>
          </a:extLst>
        </xdr:cNvPr>
        <xdr:cNvSpPr/>
      </xdr:nvSpPr>
      <xdr:spPr>
        <a:xfrm>
          <a:off x="6954158" y="370114"/>
          <a:ext cx="8247742" cy="80735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Business</a:t>
          </a:r>
          <a:r>
            <a:rPr lang="en-US" sz="4000" baseline="0">
              <a:solidFill>
                <a:schemeClr val="tx1"/>
              </a:solidFill>
              <a:latin typeface="Lucida Bright" panose="02040602050505020304" pitchFamily="18" charset="0"/>
            </a:rPr>
            <a:t> Analytics</a:t>
          </a:r>
          <a:endParaRPr lang="en-US" sz="4000">
            <a:solidFill>
              <a:schemeClr val="tx1"/>
            </a:solidFill>
            <a:latin typeface="Lucida Bright" panose="02040602050505020304" pitchFamily="18" charset="0"/>
          </a:endParaRPr>
        </a:p>
      </xdr:txBody>
    </xdr:sp>
    <xdr:clientData/>
  </xdr:twoCellAnchor>
  <xdr:twoCellAnchor>
    <xdr:from>
      <xdr:col>14</xdr:col>
      <xdr:colOff>264430</xdr:colOff>
      <xdr:row>9</xdr:row>
      <xdr:rowOff>158293</xdr:rowOff>
    </xdr:from>
    <xdr:to>
      <xdr:col>21</xdr:col>
      <xdr:colOff>517523</xdr:colOff>
      <xdr:row>15</xdr:row>
      <xdr:rowOff>165100</xdr:rowOff>
    </xdr:to>
    <xdr:sp macro="" textlink="">
      <xdr:nvSpPr>
        <xdr:cNvPr id="3" name="Rounded Rectangle 2">
          <a:extLst>
            <a:ext uri="{FF2B5EF4-FFF2-40B4-BE49-F238E27FC236}">
              <a16:creationId xmlns:a16="http://schemas.microsoft.com/office/drawing/2014/main" id="{00000000-0008-0000-1800-000003000000}"/>
            </a:ext>
          </a:extLst>
        </xdr:cNvPr>
        <xdr:cNvSpPr/>
      </xdr:nvSpPr>
      <xdr:spPr>
        <a:xfrm>
          <a:off x="8976630" y="1758493"/>
          <a:ext cx="4609193" cy="1073607"/>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chemeClr val="accent1">
                  <a:lumMod val="50000"/>
                </a:schemeClr>
              </a:solidFill>
              <a:latin typeface="Lucida Bright" panose="02040602050505020304" pitchFamily="18" charset="0"/>
            </a:rPr>
            <a:t>BUS</a:t>
          </a:r>
          <a:r>
            <a:rPr lang="en-US" sz="2800" b="1" baseline="0">
              <a:solidFill>
                <a:schemeClr val="accent1">
                  <a:lumMod val="50000"/>
                </a:schemeClr>
              </a:solidFill>
              <a:latin typeface="Lucida Bright" panose="02040602050505020304" pitchFamily="18" charset="0"/>
            </a:rPr>
            <a:t> 324</a:t>
          </a:r>
          <a:endParaRPr lang="en-US" sz="2800" b="1">
            <a:solidFill>
              <a:schemeClr val="accent1">
                <a:lumMod val="50000"/>
              </a:schemeClr>
            </a:solidFill>
            <a:latin typeface="Lucida Bright" panose="02040602050505020304" pitchFamily="18" charset="0"/>
          </a:endParaRPr>
        </a:p>
      </xdr:txBody>
    </xdr:sp>
    <xdr:clientData/>
  </xdr:twoCellAnchor>
  <xdr:twoCellAnchor>
    <xdr:from>
      <xdr:col>15</xdr:col>
      <xdr:colOff>97974</xdr:colOff>
      <xdr:row>43</xdr:row>
      <xdr:rowOff>149679</xdr:rowOff>
    </xdr:from>
    <xdr:to>
      <xdr:col>20</xdr:col>
      <xdr:colOff>536124</xdr:colOff>
      <xdr:row>48</xdr:row>
      <xdr:rowOff>68035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9432474" y="7795079"/>
          <a:ext cx="3549650" cy="8073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a:t>
          </a:r>
        </a:p>
      </xdr:txBody>
    </xdr:sp>
    <xdr:clientData/>
  </xdr:twoCellAnchor>
  <xdr:twoCellAnchor editAs="oneCell">
    <xdr:from>
      <xdr:col>1</xdr:col>
      <xdr:colOff>19050</xdr:colOff>
      <xdr:row>0</xdr:row>
      <xdr:rowOff>144236</xdr:rowOff>
    </xdr:from>
    <xdr:to>
      <xdr:col>6</xdr:col>
      <xdr:colOff>217714</xdr:colOff>
      <xdr:row>10</xdr:row>
      <xdr:rowOff>33738</xdr:rowOff>
    </xdr:to>
    <xdr:pic>
      <xdr:nvPicPr>
        <xdr:cNvPr id="8" name="Picture 7" descr="Picturelogo1.png">
          <a:extLst>
            <a:ext uri="{FF2B5EF4-FFF2-40B4-BE49-F238E27FC236}">
              <a16:creationId xmlns:a16="http://schemas.microsoft.com/office/drawing/2014/main" id="{00000000-0008-0000-1800-000008000000}"/>
            </a:ext>
          </a:extLst>
        </xdr:cNvPr>
        <xdr:cNvPicPr>
          <a:picLocks noChangeAspect="1"/>
        </xdr:cNvPicPr>
      </xdr:nvPicPr>
      <xdr:blipFill>
        <a:blip xmlns:r="http://schemas.openxmlformats.org/officeDocument/2006/relationships" r:embed="rId2" cstate="print"/>
        <a:stretch>
          <a:fillRect/>
        </a:stretch>
      </xdr:blipFill>
      <xdr:spPr>
        <a:xfrm>
          <a:off x="639536" y="144236"/>
          <a:ext cx="3301092" cy="1740073"/>
        </a:xfrm>
        <a:prstGeom prst="rect">
          <a:avLst/>
        </a:prstGeom>
      </xdr:spPr>
    </xdr:pic>
    <xdr:clientData/>
  </xdr:twoCellAnchor>
  <xdr:twoCellAnchor>
    <xdr:from>
      <xdr:col>1</xdr:col>
      <xdr:colOff>236763</xdr:colOff>
      <xdr:row>7</xdr:row>
      <xdr:rowOff>179614</xdr:rowOff>
    </xdr:from>
    <xdr:to>
      <xdr:col>5</xdr:col>
      <xdr:colOff>522513</xdr:colOff>
      <xdr:row>10</xdr:row>
      <xdr:rowOff>95249</xdr:rowOff>
    </xdr:to>
    <xdr:sp macro="" textlink="">
      <xdr:nvSpPr>
        <xdr:cNvPr id="9" name="TextBox 8">
          <a:extLst>
            <a:ext uri="{FF2B5EF4-FFF2-40B4-BE49-F238E27FC236}">
              <a16:creationId xmlns:a16="http://schemas.microsoft.com/office/drawing/2014/main" id="{00000000-0008-0000-1800-000009000000}"/>
            </a:ext>
          </a:extLst>
        </xdr:cNvPr>
        <xdr:cNvSpPr txBox="1"/>
      </xdr:nvSpPr>
      <xdr:spPr>
        <a:xfrm>
          <a:off x="840013" y="1513114"/>
          <a:ext cx="2698750" cy="487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solidFill>
                <a:schemeClr val="accent3">
                  <a:lumMod val="50000"/>
                </a:schemeClr>
              </a:solidFill>
              <a:latin typeface="Lucida Bright" panose="02040602050505020304" pitchFamily="18" charset="0"/>
            </a:rPr>
            <a:t>RPP-</a:t>
          </a:r>
          <a:r>
            <a:rPr lang="en-US" sz="1600" b="1" i="1">
              <a:solidFill>
                <a:schemeClr val="accent3">
                  <a:lumMod val="50000"/>
                </a:schemeClr>
              </a:solidFill>
              <a:latin typeface="Lucida Bright" panose="02040602050505020304" pitchFamily="18" charset="0"/>
            </a:rPr>
            <a:t>Do not duplicate</a:t>
          </a:r>
        </a:p>
      </xdr:txBody>
    </xdr:sp>
    <xdr:clientData/>
  </xdr:twoCellAnchor>
  <xdr:twoCellAnchor>
    <xdr:from>
      <xdr:col>13</xdr:col>
      <xdr:colOff>403226</xdr:colOff>
      <xdr:row>18</xdr:row>
      <xdr:rowOff>6350</xdr:rowOff>
    </xdr:from>
    <xdr:to>
      <xdr:col>22</xdr:col>
      <xdr:colOff>133350</xdr:colOff>
      <xdr:row>40</xdr:row>
      <xdr:rowOff>12699</xdr:rowOff>
    </xdr:to>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8493126" y="3206750"/>
          <a:ext cx="5330824" cy="3917949"/>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baseline="0">
              <a:solidFill>
                <a:srgbClr val="C00000"/>
              </a:solidFill>
              <a:latin typeface="Lucida Bright" panose="02040602050505020304" pitchFamily="18" charset="0"/>
            </a:rPr>
            <a:t>Test 4</a:t>
          </a:r>
        </a:p>
        <a:p>
          <a:pPr algn="ctr"/>
          <a:r>
            <a:rPr lang="en-US" sz="2800" b="1" baseline="0">
              <a:solidFill>
                <a:schemeClr val="accent1">
                  <a:lumMod val="50000"/>
                </a:schemeClr>
              </a:solidFill>
              <a:latin typeface="Lucida Bright" panose="02040602050505020304" pitchFamily="18" charset="0"/>
            </a:rPr>
            <a:t> </a:t>
          </a:r>
        </a:p>
        <a:p>
          <a:pPr algn="ctr"/>
          <a:r>
            <a:rPr lang="en-US" sz="2800" b="1" baseline="0">
              <a:solidFill>
                <a:schemeClr val="accent1">
                  <a:lumMod val="50000"/>
                </a:schemeClr>
              </a:solidFill>
              <a:latin typeface="Lucida Bright" panose="02040602050505020304" pitchFamily="18" charset="0"/>
            </a:rPr>
            <a:t>Sample Problems</a:t>
          </a:r>
        </a:p>
        <a:p>
          <a:pPr algn="ctr"/>
          <a:endParaRPr lang="en-US" sz="2800" b="1" baseline="0">
            <a:solidFill>
              <a:schemeClr val="accent1">
                <a:lumMod val="50000"/>
              </a:schemeClr>
            </a:solidFill>
            <a:latin typeface="Lucida Bright" panose="02040602050505020304" pitchFamily="18" charset="0"/>
          </a:endParaRPr>
        </a:p>
        <a:p>
          <a:pPr algn="ctr"/>
          <a:r>
            <a:rPr lang="en-US" sz="2800" b="1" baseline="0">
              <a:solidFill>
                <a:srgbClr val="C00000"/>
              </a:solidFill>
              <a:latin typeface="Lucida Bright" panose="02040602050505020304" pitchFamily="18" charset="0"/>
            </a:rPr>
            <a:t>Certainty and Risk</a:t>
          </a:r>
        </a:p>
        <a:p>
          <a:pPr algn="ctr"/>
          <a:r>
            <a:rPr lang="en-US" sz="2800" b="1" baseline="0">
              <a:solidFill>
                <a:srgbClr val="002060"/>
              </a:solidFill>
              <a:latin typeface="Lucida Bright" panose="02040602050505020304" pitchFamily="18" charset="0"/>
            </a:rPr>
            <a:t>5/4/22</a:t>
          </a:r>
        </a:p>
      </xdr:txBody>
    </xdr:sp>
    <xdr:clientData/>
  </xdr:twoCellAnchor>
  <xdr:twoCellAnchor>
    <xdr:from>
      <xdr:col>23</xdr:col>
      <xdr:colOff>136526</xdr:colOff>
      <xdr:row>27</xdr:row>
      <xdr:rowOff>44451</xdr:rowOff>
    </xdr:from>
    <xdr:to>
      <xdr:col>31</xdr:col>
      <xdr:colOff>488950</xdr:colOff>
      <xdr:row>33</xdr:row>
      <xdr:rowOff>152401</xdr:rowOff>
    </xdr:to>
    <xdr:sp macro="" textlink="">
      <xdr:nvSpPr>
        <xdr:cNvPr id="10" name="Rounded Rectangle 16">
          <a:extLst>
            <a:ext uri="{FF2B5EF4-FFF2-40B4-BE49-F238E27FC236}">
              <a16:creationId xmlns:a16="http://schemas.microsoft.com/office/drawing/2014/main" id="{6BDF1130-85BF-4F72-87B2-7D73525F9033}"/>
            </a:ext>
          </a:extLst>
        </xdr:cNvPr>
        <xdr:cNvSpPr/>
      </xdr:nvSpPr>
      <xdr:spPr>
        <a:xfrm>
          <a:off x="14449426" y="4845051"/>
          <a:ext cx="5330824" cy="1174750"/>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rgbClr val="002060"/>
              </a:solidFill>
              <a:latin typeface="Lucida Bright" panose="02040602050505020304" pitchFamily="18" charset="0"/>
            </a:rPr>
            <a:t>Capital Budgeting Techniques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250371</xdr:colOff>
      <xdr:row>1</xdr:row>
      <xdr:rowOff>21771</xdr:rowOff>
    </xdr:from>
    <xdr:to>
      <xdr:col>12</xdr:col>
      <xdr:colOff>326573</xdr:colOff>
      <xdr:row>5</xdr:row>
      <xdr:rowOff>97971</xdr:rowOff>
    </xdr:to>
    <xdr:sp macro="" textlink="">
      <xdr:nvSpPr>
        <xdr:cNvPr id="2" name="Rounded Rectangle 1">
          <a:extLst>
            <a:ext uri="{FF2B5EF4-FFF2-40B4-BE49-F238E27FC236}">
              <a16:creationId xmlns:a16="http://schemas.microsoft.com/office/drawing/2014/main" id="{4F75E4FB-EBF4-4DFE-B1CC-C20AA359D380}"/>
            </a:ext>
          </a:extLst>
        </xdr:cNvPr>
        <xdr:cNvSpPr/>
      </xdr:nvSpPr>
      <xdr:spPr>
        <a:xfrm>
          <a:off x="3352800" y="206828"/>
          <a:ext cx="4811487"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Problem </a:t>
          </a:r>
          <a:r>
            <a:rPr lang="en-US" sz="3200" b="0" baseline="0">
              <a:solidFill>
                <a:srgbClr val="FF0000"/>
              </a:solidFill>
              <a:latin typeface="Lucida Bright" panose="02040602050505020304" pitchFamily="18" charset="0"/>
            </a:rPr>
            <a:t>3</a:t>
          </a:r>
          <a:endParaRPr lang="en-US" sz="3200" b="0">
            <a:solidFill>
              <a:srgbClr val="FF0000"/>
            </a:solidFill>
            <a:latin typeface="Lucida Bright" panose="02040602050505020304" pitchFamily="18" charset="0"/>
          </a:endParaRPr>
        </a:p>
      </xdr:txBody>
    </xdr:sp>
    <xdr:clientData/>
  </xdr:twoCellAnchor>
  <xdr:twoCellAnchor>
    <xdr:from>
      <xdr:col>1</xdr:col>
      <xdr:colOff>449037</xdr:colOff>
      <xdr:row>0</xdr:row>
      <xdr:rowOff>144234</xdr:rowOff>
    </xdr:from>
    <xdr:to>
      <xdr:col>4</xdr:col>
      <xdr:colOff>272142</xdr:colOff>
      <xdr:row>6</xdr:row>
      <xdr:rowOff>108857</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674C7649-1A79-4600-A39A-40E267F9674C}"/>
            </a:ext>
          </a:extLst>
        </xdr:cNvPr>
        <xdr:cNvSpPr/>
      </xdr:nvSpPr>
      <xdr:spPr>
        <a:xfrm>
          <a:off x="1069523" y="144234"/>
          <a:ext cx="1684562" cy="10749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12</xdr:col>
      <xdr:colOff>838204</xdr:colOff>
      <xdr:row>1</xdr:row>
      <xdr:rowOff>97973</xdr:rowOff>
    </xdr:from>
    <xdr:to>
      <xdr:col>14</xdr:col>
      <xdr:colOff>1436915</xdr:colOff>
      <xdr:row>5</xdr:row>
      <xdr:rowOff>76201</xdr:rowOff>
    </xdr:to>
    <xdr:sp macro="" textlink="">
      <xdr:nvSpPr>
        <xdr:cNvPr id="5" name="Rounded Rectangle 4">
          <a:extLst>
            <a:ext uri="{FF2B5EF4-FFF2-40B4-BE49-F238E27FC236}">
              <a16:creationId xmlns:a16="http://schemas.microsoft.com/office/drawing/2014/main" id="{11892896-EAC1-4DA2-84F1-EA6C49A15C53}"/>
            </a:ext>
          </a:extLst>
        </xdr:cNvPr>
        <xdr:cNvSpPr/>
      </xdr:nvSpPr>
      <xdr:spPr>
        <a:xfrm>
          <a:off x="8675918" y="283030"/>
          <a:ext cx="3614054" cy="718457"/>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Answer</a:t>
          </a:r>
        </a:p>
      </xdr:txBody>
    </xdr:sp>
    <xdr:clientData/>
  </xdr:twoCellAnchor>
  <xdr:twoCellAnchor>
    <xdr:from>
      <xdr:col>12</xdr:col>
      <xdr:colOff>315686</xdr:colOff>
      <xdr:row>9</xdr:row>
      <xdr:rowOff>0</xdr:rowOff>
    </xdr:from>
    <xdr:to>
      <xdr:col>12</xdr:col>
      <xdr:colOff>315686</xdr:colOff>
      <xdr:row>35</xdr:row>
      <xdr:rowOff>43541</xdr:rowOff>
    </xdr:to>
    <xdr:cxnSp macro="">
      <xdr:nvCxnSpPr>
        <xdr:cNvPr id="6" name="Straight Connector 5">
          <a:extLst>
            <a:ext uri="{FF2B5EF4-FFF2-40B4-BE49-F238E27FC236}">
              <a16:creationId xmlns:a16="http://schemas.microsoft.com/office/drawing/2014/main" id="{BE825AD2-7E0D-4CE3-B4CD-18371689A2B7}"/>
            </a:ext>
          </a:extLst>
        </xdr:cNvPr>
        <xdr:cNvCxnSpPr/>
      </xdr:nvCxnSpPr>
      <xdr:spPr>
        <a:xfrm flipH="1">
          <a:off x="8153400" y="1665514"/>
          <a:ext cx="0" cy="7957456"/>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576942</xdr:colOff>
      <xdr:row>9</xdr:row>
      <xdr:rowOff>163285</xdr:rowOff>
    </xdr:from>
    <xdr:to>
      <xdr:col>11</xdr:col>
      <xdr:colOff>685800</xdr:colOff>
      <xdr:row>15</xdr:row>
      <xdr:rowOff>304800</xdr:rowOff>
    </xdr:to>
    <xdr:sp macro="" textlink="">
      <xdr:nvSpPr>
        <xdr:cNvPr id="8" name="TextBox 7">
          <a:extLst>
            <a:ext uri="{FF2B5EF4-FFF2-40B4-BE49-F238E27FC236}">
              <a16:creationId xmlns:a16="http://schemas.microsoft.com/office/drawing/2014/main" id="{AEAADB8A-8F7B-4CA8-BC4F-A39F91780ED4}"/>
            </a:ext>
          </a:extLst>
        </xdr:cNvPr>
        <xdr:cNvSpPr txBox="1"/>
      </xdr:nvSpPr>
      <xdr:spPr>
        <a:xfrm>
          <a:off x="576942" y="1828799"/>
          <a:ext cx="7010401" cy="251460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rPr>
            <a:t>HeizerGg9.12</a:t>
          </a:r>
        </a:p>
        <a:p>
          <a:r>
            <a:rPr lang="en-US" sz="800" baseline="0">
              <a:solidFill>
                <a:schemeClr val="bg1"/>
              </a:solidFill>
              <a:latin typeface="Lucida Bright" panose="02040602050505020304" pitchFamily="18" charset="0"/>
            </a:rPr>
            <a:t> 9.114</a:t>
          </a:r>
        </a:p>
        <a:p>
          <a:endParaRPr lang="en-US" sz="2000" baseline="0">
            <a:solidFill>
              <a:schemeClr val="tx1"/>
            </a:solidFill>
            <a:latin typeface="Lucida Bright" panose="02040602050505020304" pitchFamily="18" charset="0"/>
          </a:endParaRPr>
        </a:p>
        <a:p>
          <a:r>
            <a:rPr lang="en-US" sz="2000">
              <a:solidFill>
                <a:schemeClr val="tx1"/>
              </a:solidFill>
              <a:latin typeface="Lucida Bright" panose="02040602050505020304" pitchFamily="18" charset="0"/>
            </a:rPr>
            <a:t>CA firm is considering two mutually exclusive projects. </a:t>
          </a:r>
          <a:r>
            <a:rPr lang="en-US" sz="2000" baseline="0">
              <a:solidFill>
                <a:schemeClr val="tx1"/>
              </a:solidFill>
              <a:latin typeface="Lucida Bright" panose="02040602050505020304" pitchFamily="18" charset="0"/>
            </a:rPr>
            <a:t>The cashflows for this investment are shown in the table to the right.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Which investment should be accepted based on the NPV analysis?</a:t>
          </a:r>
          <a:endParaRPr lang="en-US" sz="2000">
            <a:solidFill>
              <a:schemeClr val="tx1"/>
            </a:solidFill>
            <a:latin typeface="Lucida Bright" panose="02040602050505020304" pitchFamily="18" charset="0"/>
          </a:endParaRPr>
        </a:p>
      </xdr:txBody>
    </xdr:sp>
    <xdr:clientData/>
  </xdr:twoCellAnchor>
  <xdr:twoCellAnchor>
    <xdr:from>
      <xdr:col>1</xdr:col>
      <xdr:colOff>108856</xdr:colOff>
      <xdr:row>18</xdr:row>
      <xdr:rowOff>337456</xdr:rowOff>
    </xdr:from>
    <xdr:to>
      <xdr:col>11</xdr:col>
      <xdr:colOff>838200</xdr:colOff>
      <xdr:row>25</xdr:row>
      <xdr:rowOff>337457</xdr:rowOff>
    </xdr:to>
    <xdr:sp macro="" textlink="">
      <xdr:nvSpPr>
        <xdr:cNvPr id="13" name="TextBox 12">
          <a:extLst>
            <a:ext uri="{FF2B5EF4-FFF2-40B4-BE49-F238E27FC236}">
              <a16:creationId xmlns:a16="http://schemas.microsoft.com/office/drawing/2014/main" id="{06DA64F8-1F87-48CF-8B0A-D1035D8B703C}"/>
            </a:ext>
          </a:extLst>
        </xdr:cNvPr>
        <xdr:cNvSpPr txBox="1"/>
      </xdr:nvSpPr>
      <xdr:spPr>
        <a:xfrm>
          <a:off x="729342" y="5519056"/>
          <a:ext cx="7010401" cy="251460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rPr>
            <a:t>HeizerGg9.12</a:t>
          </a:r>
        </a:p>
        <a:p>
          <a:r>
            <a:rPr lang="en-US" sz="800" baseline="0">
              <a:solidFill>
                <a:schemeClr val="bg1"/>
              </a:solidFill>
              <a:latin typeface="Lucida Bright" panose="02040602050505020304" pitchFamily="18" charset="0"/>
            </a:rPr>
            <a:t> 9.114</a:t>
          </a:r>
        </a:p>
        <a:p>
          <a:endParaRPr lang="en-US" sz="2000" baseline="0">
            <a:solidFill>
              <a:schemeClr val="tx1"/>
            </a:solidFill>
            <a:latin typeface="Lucida Bright" panose="02040602050505020304" pitchFamily="18" charset="0"/>
          </a:endParaRPr>
        </a:p>
        <a:p>
          <a:r>
            <a:rPr lang="en-US" sz="2000">
              <a:solidFill>
                <a:schemeClr val="tx1"/>
              </a:solidFill>
              <a:latin typeface="Lucida Bright" panose="02040602050505020304" pitchFamily="18" charset="0"/>
            </a:rPr>
            <a:t>CA firm is considering two mutually exclusive projects. </a:t>
          </a:r>
          <a:r>
            <a:rPr lang="en-US" sz="2000" baseline="0">
              <a:solidFill>
                <a:schemeClr val="tx1"/>
              </a:solidFill>
              <a:latin typeface="Lucida Bright" panose="02040602050505020304" pitchFamily="18" charset="0"/>
            </a:rPr>
            <a:t>The cashflows for this investment are shown in the table to the right.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Which investment should be accepted based on the NPV analysis?</a:t>
          </a:r>
          <a:endParaRPr lang="en-US" sz="2000">
            <a:solidFill>
              <a:schemeClr val="tx1"/>
            </a:solidFill>
            <a:latin typeface="Lucida Bright" panose="02040602050505020304" pitchFamily="18" charset="0"/>
          </a:endParaRPr>
        </a:p>
      </xdr:txBody>
    </xdr:sp>
    <xdr:clientData/>
  </xdr:twoCellAnchor>
  <xdr:twoCellAnchor>
    <xdr:from>
      <xdr:col>13</xdr:col>
      <xdr:colOff>0</xdr:colOff>
      <xdr:row>34</xdr:row>
      <xdr:rowOff>0</xdr:rowOff>
    </xdr:from>
    <xdr:to>
      <xdr:col>17</xdr:col>
      <xdr:colOff>816430</xdr:colOff>
      <xdr:row>37</xdr:row>
      <xdr:rowOff>174172</xdr:rowOff>
    </xdr:to>
    <xdr:sp macro="" textlink="">
      <xdr:nvSpPr>
        <xdr:cNvPr id="15" name="TextBox 14">
          <a:extLst>
            <a:ext uri="{FF2B5EF4-FFF2-40B4-BE49-F238E27FC236}">
              <a16:creationId xmlns:a16="http://schemas.microsoft.com/office/drawing/2014/main" id="{64B61F25-1008-4962-91D8-A984983AFCFF}"/>
            </a:ext>
          </a:extLst>
        </xdr:cNvPr>
        <xdr:cNvSpPr txBox="1"/>
      </xdr:nvSpPr>
      <xdr:spPr>
        <a:xfrm>
          <a:off x="8697686" y="11397343"/>
          <a:ext cx="7010401" cy="12627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Both investments can be accepted. Since these two investments are mutually exclusive, the investment Y should be accepted because it's NPV is larger.</a:t>
          </a:r>
          <a:endParaRPr lang="en-US" sz="2000">
            <a:solidFill>
              <a:schemeClr val="tx1"/>
            </a:solidFill>
            <a:latin typeface="Lucida Bright" panose="02040602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108857</xdr:colOff>
      <xdr:row>2</xdr:row>
      <xdr:rowOff>25398</xdr:rowOff>
    </xdr:from>
    <xdr:to>
      <xdr:col>22</xdr:col>
      <xdr:colOff>359230</xdr:colOff>
      <xdr:row>6</xdr:row>
      <xdr:rowOff>134254</xdr:rowOff>
    </xdr:to>
    <xdr:sp macro="" textlink="">
      <xdr:nvSpPr>
        <xdr:cNvPr id="2" name="Rounded Rectangle 1">
          <a:extLst>
            <a:ext uri="{FF2B5EF4-FFF2-40B4-BE49-F238E27FC236}">
              <a16:creationId xmlns:a16="http://schemas.microsoft.com/office/drawing/2014/main" id="{09211113-47EE-4421-84E0-AEB0CD0125D0}"/>
            </a:ext>
          </a:extLst>
        </xdr:cNvPr>
        <xdr:cNvSpPr/>
      </xdr:nvSpPr>
      <xdr:spPr>
        <a:xfrm>
          <a:off x="6934200" y="395512"/>
          <a:ext cx="7075716" cy="84908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Content</a:t>
          </a:r>
        </a:p>
      </xdr:txBody>
    </xdr:sp>
    <xdr:clientData/>
  </xdr:twoCellAnchor>
  <xdr:twoCellAnchor>
    <xdr:from>
      <xdr:col>13</xdr:col>
      <xdr:colOff>187053</xdr:colOff>
      <xdr:row>16</xdr:row>
      <xdr:rowOff>111034</xdr:rowOff>
    </xdr:from>
    <xdr:to>
      <xdr:col>20</xdr:col>
      <xdr:colOff>459196</xdr:colOff>
      <xdr:row>21</xdr:row>
      <xdr:rowOff>89262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F15083EA-00CC-42A3-9E89-6BEC7C9EA62D}"/>
            </a:ext>
          </a:extLst>
        </xdr:cNvPr>
        <xdr:cNvSpPr/>
      </xdr:nvSpPr>
      <xdr:spPr>
        <a:xfrm>
          <a:off x="8253367" y="3071948"/>
          <a:ext cx="4615543" cy="903514"/>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latin typeface="Lucida Bright" panose="02040602050505020304" pitchFamily="18" charset="0"/>
            </a:rPr>
            <a:t>Problem</a:t>
          </a:r>
          <a:r>
            <a:rPr lang="en-US" sz="2400" baseline="0">
              <a:solidFill>
                <a:schemeClr val="tx1"/>
              </a:solidFill>
              <a:latin typeface="Lucida Bright" panose="02040602050505020304" pitchFamily="18" charset="0"/>
            </a:rPr>
            <a:t> 2</a:t>
          </a:r>
          <a:endParaRPr lang="en-US" sz="2400">
            <a:solidFill>
              <a:schemeClr val="tx1"/>
            </a:solidFill>
            <a:latin typeface="Lucida Bright" panose="02040602050505020304" pitchFamily="18" charset="0"/>
          </a:endParaRPr>
        </a:p>
      </xdr:txBody>
    </xdr:sp>
    <xdr:clientData/>
  </xdr:twoCellAnchor>
  <xdr:twoCellAnchor>
    <xdr:from>
      <xdr:col>13</xdr:col>
      <xdr:colOff>93073</xdr:colOff>
      <xdr:row>9</xdr:row>
      <xdr:rowOff>49802</xdr:rowOff>
    </xdr:from>
    <xdr:to>
      <xdr:col>20</xdr:col>
      <xdr:colOff>346166</xdr:colOff>
      <xdr:row>13</xdr:row>
      <xdr:rowOff>151401</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2D8CAD56-16AD-4904-B9EA-61B6F6E81B0B}"/>
            </a:ext>
          </a:extLst>
        </xdr:cNvPr>
        <xdr:cNvSpPr/>
      </xdr:nvSpPr>
      <xdr:spPr>
        <a:xfrm>
          <a:off x="7560673" y="1650002"/>
          <a:ext cx="4609193" cy="8127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latin typeface="Lucida Bright" panose="02040602050505020304" pitchFamily="18" charset="0"/>
            </a:rPr>
            <a:t>Problem</a:t>
          </a:r>
          <a:r>
            <a:rPr lang="en-US" sz="2400" baseline="0">
              <a:solidFill>
                <a:schemeClr val="tx1"/>
              </a:solidFill>
              <a:latin typeface="Lucida Bright" panose="02040602050505020304" pitchFamily="18" charset="0"/>
            </a:rPr>
            <a:t> 1</a:t>
          </a:r>
          <a:endParaRPr lang="en-US" sz="2400">
            <a:solidFill>
              <a:schemeClr val="tx1"/>
            </a:solidFill>
            <a:latin typeface="Lucida Bright" panose="02040602050505020304" pitchFamily="18" charset="0"/>
          </a:endParaRPr>
        </a:p>
      </xdr:txBody>
    </xdr:sp>
    <xdr:clientData/>
  </xdr:twoCellAnchor>
  <xdr:twoCellAnchor>
    <xdr:from>
      <xdr:col>13</xdr:col>
      <xdr:colOff>193855</xdr:colOff>
      <xdr:row>24</xdr:row>
      <xdr:rowOff>37103</xdr:rowOff>
    </xdr:from>
    <xdr:to>
      <xdr:col>20</xdr:col>
      <xdr:colOff>459648</xdr:colOff>
      <xdr:row>28</xdr:row>
      <xdr:rowOff>140879</xdr:rowOff>
    </xdr:to>
    <xdr:sp macro="" textlink="">
      <xdr:nvSpPr>
        <xdr:cNvPr id="7" name="Rounded Rectangle 9">
          <a:hlinkClick xmlns:r="http://schemas.openxmlformats.org/officeDocument/2006/relationships" r:id="rId3"/>
          <a:extLst>
            <a:ext uri="{FF2B5EF4-FFF2-40B4-BE49-F238E27FC236}">
              <a16:creationId xmlns:a16="http://schemas.microsoft.com/office/drawing/2014/main" id="{C1BBD41C-4C3D-41FD-9DF8-4B5626AD4A03}"/>
            </a:ext>
          </a:extLst>
        </xdr:cNvPr>
        <xdr:cNvSpPr/>
      </xdr:nvSpPr>
      <xdr:spPr>
        <a:xfrm>
          <a:off x="8260169" y="4478474"/>
          <a:ext cx="4609193" cy="84400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latin typeface="Lucida Bright" panose="02040602050505020304" pitchFamily="18" charset="0"/>
            </a:rPr>
            <a:t>Problem</a:t>
          </a:r>
          <a:r>
            <a:rPr lang="en-US" sz="2400" baseline="0">
              <a:solidFill>
                <a:schemeClr val="tx1"/>
              </a:solidFill>
              <a:latin typeface="Lucida Bright" panose="02040602050505020304" pitchFamily="18" charset="0"/>
            </a:rPr>
            <a:t> 3</a:t>
          </a:r>
          <a:endParaRPr lang="en-US" sz="24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5</xdr:col>
      <xdr:colOff>514350</xdr:colOff>
      <xdr:row>9</xdr:row>
      <xdr:rowOff>57150</xdr:rowOff>
    </xdr:to>
    <xdr:sp macro="" textlink="">
      <xdr:nvSpPr>
        <xdr:cNvPr id="11" name="Left Arrow 20">
          <a:hlinkClick xmlns:r="http://schemas.openxmlformats.org/officeDocument/2006/relationships" r:id="rId4"/>
          <a:extLst>
            <a:ext uri="{FF2B5EF4-FFF2-40B4-BE49-F238E27FC236}">
              <a16:creationId xmlns:a16="http://schemas.microsoft.com/office/drawing/2014/main" id="{24BA629C-D508-4286-B759-CD7CE1BA5CCB}"/>
            </a:ext>
          </a:extLst>
        </xdr:cNvPr>
        <xdr:cNvSpPr/>
      </xdr:nvSpPr>
      <xdr:spPr>
        <a:xfrm>
          <a:off x="1480457" y="163286"/>
          <a:ext cx="2081893" cy="160836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26</xdr:col>
      <xdr:colOff>38100</xdr:colOff>
      <xdr:row>2</xdr:row>
      <xdr:rowOff>165100</xdr:rowOff>
    </xdr:from>
    <xdr:to>
      <xdr:col>30</xdr:col>
      <xdr:colOff>76200</xdr:colOff>
      <xdr:row>8</xdr:row>
      <xdr:rowOff>139700</xdr:rowOff>
    </xdr:to>
    <xdr:sp macro="" textlink="">
      <xdr:nvSpPr>
        <xdr:cNvPr id="5" name="Rectangle 4">
          <a:hlinkClick xmlns:r="http://schemas.openxmlformats.org/officeDocument/2006/relationships" r:id="rId5"/>
          <a:extLst>
            <a:ext uri="{FF2B5EF4-FFF2-40B4-BE49-F238E27FC236}">
              <a16:creationId xmlns:a16="http://schemas.microsoft.com/office/drawing/2014/main" id="{2086EC65-7B1D-4697-86C6-84B058548DE3}"/>
            </a:ext>
          </a:extLst>
        </xdr:cNvPr>
        <xdr:cNvSpPr/>
      </xdr:nvSpPr>
      <xdr:spPr>
        <a:xfrm>
          <a:off x="17462500" y="520700"/>
          <a:ext cx="2527300" cy="1041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t>Notes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187777</xdr:colOff>
      <xdr:row>1</xdr:row>
      <xdr:rowOff>148772</xdr:rowOff>
    </xdr:from>
    <xdr:to>
      <xdr:col>20</xdr:col>
      <xdr:colOff>413657</xdr:colOff>
      <xdr:row>6</xdr:row>
      <xdr:rowOff>47172</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7033077" y="326572"/>
          <a:ext cx="5826580" cy="787400"/>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rPr>
            <a:t>Note</a:t>
          </a:r>
          <a:r>
            <a:rPr lang="en-US" sz="3200" b="1" baseline="0">
              <a:solidFill>
                <a:schemeClr val="accent4">
                  <a:lumMod val="50000"/>
                </a:schemeClr>
              </a:solidFill>
              <a:latin typeface="Lucida Bright" panose="02040602050505020304" pitchFamily="18" charset="0"/>
            </a:rPr>
            <a:t> 2: Valuation Logic</a:t>
          </a:r>
          <a:endParaRPr lang="en-US" sz="3200" b="1">
            <a:solidFill>
              <a:schemeClr val="accent4">
                <a:lumMod val="50000"/>
              </a:schemeClr>
            </a:solidFill>
            <a:latin typeface="Lucida Bright" panose="02040602050505020304" pitchFamily="18" charset="0"/>
          </a:endParaRPr>
        </a:p>
      </xdr:txBody>
    </xdr:sp>
    <xdr:clientData/>
  </xdr:twoCellAnchor>
  <xdr:twoCellAnchor>
    <xdr:from>
      <xdr:col>2</xdr:col>
      <xdr:colOff>222251</xdr:colOff>
      <xdr:row>1</xdr:row>
      <xdr:rowOff>2720</xdr:rowOff>
    </xdr:from>
    <xdr:to>
      <xdr:col>4</xdr:col>
      <xdr:colOff>609600</xdr:colOff>
      <xdr:row>8</xdr:row>
      <xdr:rowOff>12700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466851" y="180520"/>
          <a:ext cx="1631949" cy="125458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5</xdr:col>
      <xdr:colOff>0</xdr:colOff>
      <xdr:row>0</xdr:row>
      <xdr:rowOff>0</xdr:rowOff>
    </xdr:from>
    <xdr:to>
      <xdr:col>7</xdr:col>
      <xdr:colOff>0</xdr:colOff>
      <xdr:row>0</xdr:row>
      <xdr:rowOff>9525</xdr:rowOff>
    </xdr:to>
    <xdr:cxnSp macro="">
      <xdr:nvCxnSpPr>
        <xdr:cNvPr id="6" name="Connector: Curved 5">
          <a:extLst>
            <a:ext uri="{FF2B5EF4-FFF2-40B4-BE49-F238E27FC236}">
              <a16:creationId xmlns:a16="http://schemas.microsoft.com/office/drawing/2014/main" id="{DE2FFE39-CFBC-4247-9EF7-174CB10BF057}"/>
            </a:ext>
          </a:extLst>
        </xdr:cNvPr>
        <xdr:cNvCxnSpPr/>
      </xdr:nvCxnSpPr>
      <xdr:spPr>
        <a:xfrm rot="5400000" flipH="1" flipV="1">
          <a:off x="3744277" y="-620077"/>
          <a:ext cx="9525" cy="1249680"/>
        </a:xfrm>
        <a:prstGeom prst="curvedConnector3">
          <a:avLst>
            <a:gd name="adj1" fmla="val 250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405492</xdr:colOff>
      <xdr:row>12</xdr:row>
      <xdr:rowOff>156482</xdr:rowOff>
    </xdr:from>
    <xdr:to>
      <xdr:col>12</xdr:col>
      <xdr:colOff>538843</xdr:colOff>
      <xdr:row>14</xdr:row>
      <xdr:rowOff>180294</xdr:rowOff>
    </xdr:to>
    <xdr:sp macro="" textlink="">
      <xdr:nvSpPr>
        <xdr:cNvPr id="7" name="Rectangle: Rounded Corners 6">
          <a:extLst>
            <a:ext uri="{FF2B5EF4-FFF2-40B4-BE49-F238E27FC236}">
              <a16:creationId xmlns:a16="http://schemas.microsoft.com/office/drawing/2014/main" id="{510EA652-348F-4987-8FE2-AAF3552D2507}"/>
            </a:ext>
          </a:extLst>
        </xdr:cNvPr>
        <xdr:cNvSpPr/>
      </xdr:nvSpPr>
      <xdr:spPr>
        <a:xfrm>
          <a:off x="6653892" y="2351042"/>
          <a:ext cx="1383031" cy="38957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Revenues $</a:t>
          </a:r>
        </a:p>
      </xdr:txBody>
    </xdr:sp>
    <xdr:clientData/>
  </xdr:twoCellAnchor>
  <xdr:twoCellAnchor>
    <xdr:from>
      <xdr:col>13</xdr:col>
      <xdr:colOff>248328</xdr:colOff>
      <xdr:row>8</xdr:row>
      <xdr:rowOff>97973</xdr:rowOff>
    </xdr:from>
    <xdr:to>
      <xdr:col>15</xdr:col>
      <xdr:colOff>381678</xdr:colOff>
      <xdr:row>11</xdr:row>
      <xdr:rowOff>147978</xdr:rowOff>
    </xdr:to>
    <xdr:sp macro="" textlink="">
      <xdr:nvSpPr>
        <xdr:cNvPr id="8" name="Rectangle: Rounded Corners 7">
          <a:extLst>
            <a:ext uri="{FF2B5EF4-FFF2-40B4-BE49-F238E27FC236}">
              <a16:creationId xmlns:a16="http://schemas.microsoft.com/office/drawing/2014/main" id="{1D200A23-1799-4C7C-ACA0-8A5FC7F79135}"/>
            </a:ext>
          </a:extLst>
        </xdr:cNvPr>
        <xdr:cNvSpPr/>
      </xdr:nvSpPr>
      <xdr:spPr>
        <a:xfrm>
          <a:off x="8371248" y="1561013"/>
          <a:ext cx="1383030" cy="59864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a:t>
          </a:r>
          <a:r>
            <a:rPr lang="en-US" sz="1100" b="1" baseline="0">
              <a:solidFill>
                <a:schemeClr val="tx1"/>
              </a:solidFill>
            </a:rPr>
            <a:t> of Units (Licenses)</a:t>
          </a:r>
          <a:endParaRPr lang="en-US" sz="1100" b="1">
            <a:solidFill>
              <a:schemeClr val="tx1"/>
            </a:solidFill>
          </a:endParaRPr>
        </a:p>
      </xdr:txBody>
    </xdr:sp>
    <xdr:clientData/>
  </xdr:twoCellAnchor>
  <xdr:twoCellAnchor>
    <xdr:from>
      <xdr:col>7</xdr:col>
      <xdr:colOff>424542</xdr:colOff>
      <xdr:row>9</xdr:row>
      <xdr:rowOff>37762</xdr:rowOff>
    </xdr:from>
    <xdr:to>
      <xdr:col>9</xdr:col>
      <xdr:colOff>562996</xdr:colOff>
      <xdr:row>11</xdr:row>
      <xdr:rowOff>61574</xdr:rowOff>
    </xdr:to>
    <xdr:sp macro="" textlink="">
      <xdr:nvSpPr>
        <xdr:cNvPr id="9" name="Rectangle: Rounded Corners 8">
          <a:extLst>
            <a:ext uri="{FF2B5EF4-FFF2-40B4-BE49-F238E27FC236}">
              <a16:creationId xmlns:a16="http://schemas.microsoft.com/office/drawing/2014/main" id="{F155DBB4-94BD-4FD2-8954-1F1F5A839FC4}"/>
            </a:ext>
          </a:extLst>
        </xdr:cNvPr>
        <xdr:cNvSpPr/>
      </xdr:nvSpPr>
      <xdr:spPr>
        <a:xfrm>
          <a:off x="4798422" y="1683682"/>
          <a:ext cx="1388134" cy="38957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Unit</a:t>
          </a:r>
          <a:r>
            <a:rPr lang="en-US" sz="1100" b="1" baseline="0">
              <a:solidFill>
                <a:schemeClr val="tx1"/>
              </a:solidFill>
            </a:rPr>
            <a:t> Price $</a:t>
          </a:r>
          <a:endParaRPr lang="en-US" sz="1100" b="1">
            <a:solidFill>
              <a:schemeClr val="tx1"/>
            </a:solidFill>
          </a:endParaRPr>
        </a:p>
      </xdr:txBody>
    </xdr:sp>
    <xdr:clientData/>
  </xdr:twoCellAnchor>
  <xdr:twoCellAnchor>
    <xdr:from>
      <xdr:col>11</xdr:col>
      <xdr:colOff>472169</xdr:colOff>
      <xdr:row>10</xdr:row>
      <xdr:rowOff>27726</xdr:rowOff>
    </xdr:from>
    <xdr:to>
      <xdr:col>13</xdr:col>
      <xdr:colOff>248329</xdr:colOff>
      <xdr:row>12</xdr:row>
      <xdr:rowOff>156482</xdr:rowOff>
    </xdr:to>
    <xdr:cxnSp macro="">
      <xdr:nvCxnSpPr>
        <xdr:cNvPr id="10" name="Connector: Curved 9">
          <a:extLst>
            <a:ext uri="{FF2B5EF4-FFF2-40B4-BE49-F238E27FC236}">
              <a16:creationId xmlns:a16="http://schemas.microsoft.com/office/drawing/2014/main" id="{039D06F3-84B7-4353-AC17-6C466D994520}"/>
            </a:ext>
          </a:extLst>
        </xdr:cNvPr>
        <xdr:cNvCxnSpPr>
          <a:stCxn id="8" idx="1"/>
          <a:endCxn id="7" idx="0"/>
        </xdr:cNvCxnSpPr>
      </xdr:nvCxnSpPr>
      <xdr:spPr>
        <a:xfrm rot="10800000" flipV="1">
          <a:off x="7345409" y="1856526"/>
          <a:ext cx="1025840" cy="494516"/>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562996</xdr:colOff>
      <xdr:row>10</xdr:row>
      <xdr:rowOff>49668</xdr:rowOff>
    </xdr:from>
    <xdr:to>
      <xdr:col>11</xdr:col>
      <xdr:colOff>472168</xdr:colOff>
      <xdr:row>12</xdr:row>
      <xdr:rowOff>156482</xdr:rowOff>
    </xdr:to>
    <xdr:cxnSp macro="">
      <xdr:nvCxnSpPr>
        <xdr:cNvPr id="11" name="Connector: Curved 10">
          <a:extLst>
            <a:ext uri="{FF2B5EF4-FFF2-40B4-BE49-F238E27FC236}">
              <a16:creationId xmlns:a16="http://schemas.microsoft.com/office/drawing/2014/main" id="{91850740-832A-4926-B391-94E617DB289F}"/>
            </a:ext>
          </a:extLst>
        </xdr:cNvPr>
        <xdr:cNvCxnSpPr>
          <a:stCxn id="9" idx="3"/>
          <a:endCxn id="7" idx="0"/>
        </xdr:cNvCxnSpPr>
      </xdr:nvCxnSpPr>
      <xdr:spPr>
        <a:xfrm>
          <a:off x="6186556" y="1878468"/>
          <a:ext cx="1158852" cy="472574"/>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595651</xdr:colOff>
      <xdr:row>12</xdr:row>
      <xdr:rowOff>103416</xdr:rowOff>
    </xdr:from>
    <xdr:to>
      <xdr:col>21</xdr:col>
      <xdr:colOff>121783</xdr:colOff>
      <xdr:row>14</xdr:row>
      <xdr:rowOff>127228</xdr:rowOff>
    </xdr:to>
    <xdr:sp macro="" textlink="">
      <xdr:nvSpPr>
        <xdr:cNvPr id="12" name="Rectangle: Rounded Corners 11">
          <a:extLst>
            <a:ext uri="{FF2B5EF4-FFF2-40B4-BE49-F238E27FC236}">
              <a16:creationId xmlns:a16="http://schemas.microsoft.com/office/drawing/2014/main" id="{7FE5A972-D489-4F61-B201-33E4F237F184}"/>
            </a:ext>
          </a:extLst>
        </xdr:cNvPr>
        <xdr:cNvSpPr/>
      </xdr:nvSpPr>
      <xdr:spPr>
        <a:xfrm>
          <a:off x="11842771" y="2297976"/>
          <a:ext cx="1400652" cy="38957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Unit</a:t>
          </a:r>
          <a:r>
            <a:rPr lang="en-US" sz="1100" b="1" baseline="0">
              <a:solidFill>
                <a:schemeClr val="tx1"/>
              </a:solidFill>
            </a:rPr>
            <a:t> Cost $</a:t>
          </a:r>
          <a:endParaRPr lang="en-US" sz="1100" b="1">
            <a:solidFill>
              <a:schemeClr val="tx1"/>
            </a:solidFill>
          </a:endParaRPr>
        </a:p>
      </xdr:txBody>
    </xdr:sp>
    <xdr:clientData/>
  </xdr:twoCellAnchor>
  <xdr:twoCellAnchor>
    <xdr:from>
      <xdr:col>16</xdr:col>
      <xdr:colOff>37419</xdr:colOff>
      <xdr:row>12</xdr:row>
      <xdr:rowOff>114979</xdr:rowOff>
    </xdr:from>
    <xdr:to>
      <xdr:col>18</xdr:col>
      <xdr:colOff>170769</xdr:colOff>
      <xdr:row>14</xdr:row>
      <xdr:rowOff>138791</xdr:rowOff>
    </xdr:to>
    <xdr:sp macro="" textlink="">
      <xdr:nvSpPr>
        <xdr:cNvPr id="13" name="Rectangle: Rounded Corners 12">
          <a:extLst>
            <a:ext uri="{FF2B5EF4-FFF2-40B4-BE49-F238E27FC236}">
              <a16:creationId xmlns:a16="http://schemas.microsoft.com/office/drawing/2014/main" id="{1EBC375E-D7EC-4527-BB8B-61247BD22B14}"/>
            </a:ext>
          </a:extLst>
        </xdr:cNvPr>
        <xdr:cNvSpPr/>
      </xdr:nvSpPr>
      <xdr:spPr>
        <a:xfrm>
          <a:off x="10034859" y="2309539"/>
          <a:ext cx="1383030" cy="38957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COGS</a:t>
          </a:r>
        </a:p>
      </xdr:txBody>
    </xdr:sp>
    <xdr:clientData/>
  </xdr:twoCellAnchor>
  <xdr:twoCellAnchor>
    <xdr:from>
      <xdr:col>15</xdr:col>
      <xdr:colOff>381678</xdr:colOff>
      <xdr:row>10</xdr:row>
      <xdr:rowOff>27726</xdr:rowOff>
    </xdr:from>
    <xdr:to>
      <xdr:col>17</xdr:col>
      <xdr:colOff>104094</xdr:colOff>
      <xdr:row>12</xdr:row>
      <xdr:rowOff>114979</xdr:rowOff>
    </xdr:to>
    <xdr:cxnSp macro="">
      <xdr:nvCxnSpPr>
        <xdr:cNvPr id="14" name="Connector: Curved 13">
          <a:extLst>
            <a:ext uri="{FF2B5EF4-FFF2-40B4-BE49-F238E27FC236}">
              <a16:creationId xmlns:a16="http://schemas.microsoft.com/office/drawing/2014/main" id="{93DFD004-29FA-4DA9-9E71-55FCF063D7DD}"/>
            </a:ext>
          </a:extLst>
        </xdr:cNvPr>
        <xdr:cNvCxnSpPr>
          <a:stCxn id="8" idx="3"/>
          <a:endCxn id="13" idx="0"/>
        </xdr:cNvCxnSpPr>
      </xdr:nvCxnSpPr>
      <xdr:spPr>
        <a:xfrm>
          <a:off x="9754278" y="1856526"/>
          <a:ext cx="972096" cy="453013"/>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250031</xdr:colOff>
      <xdr:row>17</xdr:row>
      <xdr:rowOff>92868</xdr:rowOff>
    </xdr:from>
    <xdr:to>
      <xdr:col>15</xdr:col>
      <xdr:colOff>383381</xdr:colOff>
      <xdr:row>19</xdr:row>
      <xdr:rowOff>116680</xdr:rowOff>
    </xdr:to>
    <xdr:sp macro="" textlink="">
      <xdr:nvSpPr>
        <xdr:cNvPr id="15" name="Rectangle: Rounded Corners 14">
          <a:extLst>
            <a:ext uri="{FF2B5EF4-FFF2-40B4-BE49-F238E27FC236}">
              <a16:creationId xmlns:a16="http://schemas.microsoft.com/office/drawing/2014/main" id="{A0095DEF-0521-4282-8CF3-BD235D4E961E}"/>
            </a:ext>
          </a:extLst>
        </xdr:cNvPr>
        <xdr:cNvSpPr/>
      </xdr:nvSpPr>
      <xdr:spPr>
        <a:xfrm>
          <a:off x="8372951" y="3201828"/>
          <a:ext cx="1383030" cy="38957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Gross</a:t>
          </a:r>
          <a:r>
            <a:rPr lang="en-US" sz="1100" b="1" baseline="0">
              <a:solidFill>
                <a:schemeClr val="tx1"/>
              </a:solidFill>
            </a:rPr>
            <a:t> Profit </a:t>
          </a:r>
          <a:r>
            <a:rPr lang="en-US" sz="1100" b="1">
              <a:solidFill>
                <a:schemeClr val="tx1"/>
              </a:solidFill>
            </a:rPr>
            <a:t>$</a:t>
          </a:r>
        </a:p>
      </xdr:txBody>
    </xdr:sp>
    <xdr:clientData/>
  </xdr:twoCellAnchor>
  <xdr:twoCellAnchor>
    <xdr:from>
      <xdr:col>15</xdr:col>
      <xdr:colOff>383382</xdr:colOff>
      <xdr:row>14</xdr:row>
      <xdr:rowOff>138790</xdr:rowOff>
    </xdr:from>
    <xdr:to>
      <xdr:col>17</xdr:col>
      <xdr:colOff>104095</xdr:colOff>
      <xdr:row>18</xdr:row>
      <xdr:rowOff>104773</xdr:rowOff>
    </xdr:to>
    <xdr:cxnSp macro="">
      <xdr:nvCxnSpPr>
        <xdr:cNvPr id="16" name="Connector: Curved 15">
          <a:extLst>
            <a:ext uri="{FF2B5EF4-FFF2-40B4-BE49-F238E27FC236}">
              <a16:creationId xmlns:a16="http://schemas.microsoft.com/office/drawing/2014/main" id="{7BFFFF5E-30E2-4B4B-9859-716E4290AEA8}"/>
            </a:ext>
          </a:extLst>
        </xdr:cNvPr>
        <xdr:cNvCxnSpPr>
          <a:stCxn id="13" idx="2"/>
          <a:endCxn id="15" idx="3"/>
        </xdr:cNvCxnSpPr>
      </xdr:nvCxnSpPr>
      <xdr:spPr>
        <a:xfrm rot="5400000">
          <a:off x="9892427" y="2562665"/>
          <a:ext cx="697503" cy="970393"/>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472168</xdr:colOff>
      <xdr:row>14</xdr:row>
      <xdr:rowOff>180294</xdr:rowOff>
    </xdr:from>
    <xdr:to>
      <xdr:col>13</xdr:col>
      <xdr:colOff>250031</xdr:colOff>
      <xdr:row>18</xdr:row>
      <xdr:rowOff>104774</xdr:rowOff>
    </xdr:to>
    <xdr:cxnSp macro="">
      <xdr:nvCxnSpPr>
        <xdr:cNvPr id="17" name="Connector: Curved 16">
          <a:extLst>
            <a:ext uri="{FF2B5EF4-FFF2-40B4-BE49-F238E27FC236}">
              <a16:creationId xmlns:a16="http://schemas.microsoft.com/office/drawing/2014/main" id="{3C218EEC-9C93-4B4D-A304-0C13AAB3295B}"/>
            </a:ext>
          </a:extLst>
        </xdr:cNvPr>
        <xdr:cNvCxnSpPr>
          <a:stCxn id="7" idx="2"/>
          <a:endCxn id="15" idx="1"/>
        </xdr:cNvCxnSpPr>
      </xdr:nvCxnSpPr>
      <xdr:spPr>
        <a:xfrm rot="16200000" flipH="1">
          <a:off x="7531180" y="2554842"/>
          <a:ext cx="656000" cy="1027543"/>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16668</xdr:colOff>
      <xdr:row>19</xdr:row>
      <xdr:rowOff>180977</xdr:rowOff>
    </xdr:from>
    <xdr:to>
      <xdr:col>19</xdr:col>
      <xdr:colOff>150018</xdr:colOff>
      <xdr:row>22</xdr:row>
      <xdr:rowOff>14289</xdr:rowOff>
    </xdr:to>
    <xdr:sp macro="" textlink="">
      <xdr:nvSpPr>
        <xdr:cNvPr id="18" name="Rectangle: Rounded Corners 17">
          <a:extLst>
            <a:ext uri="{FF2B5EF4-FFF2-40B4-BE49-F238E27FC236}">
              <a16:creationId xmlns:a16="http://schemas.microsoft.com/office/drawing/2014/main" id="{3ED87C76-77FB-4DBA-B1F8-E2778D42351E}"/>
            </a:ext>
          </a:extLst>
        </xdr:cNvPr>
        <xdr:cNvSpPr/>
      </xdr:nvSpPr>
      <xdr:spPr>
        <a:xfrm>
          <a:off x="10638948" y="3655697"/>
          <a:ext cx="1383030" cy="38195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R&amp;D</a:t>
          </a:r>
        </a:p>
      </xdr:txBody>
    </xdr:sp>
    <xdr:clientData/>
  </xdr:twoCellAnchor>
  <xdr:twoCellAnchor>
    <xdr:from>
      <xdr:col>17</xdr:col>
      <xdr:colOff>14287</xdr:colOff>
      <xdr:row>23</xdr:row>
      <xdr:rowOff>142878</xdr:rowOff>
    </xdr:from>
    <xdr:to>
      <xdr:col>19</xdr:col>
      <xdr:colOff>147637</xdr:colOff>
      <xdr:row>25</xdr:row>
      <xdr:rowOff>166690</xdr:rowOff>
    </xdr:to>
    <xdr:sp macro="" textlink="">
      <xdr:nvSpPr>
        <xdr:cNvPr id="19" name="Rectangle: Rounded Corners 18">
          <a:extLst>
            <a:ext uri="{FF2B5EF4-FFF2-40B4-BE49-F238E27FC236}">
              <a16:creationId xmlns:a16="http://schemas.microsoft.com/office/drawing/2014/main" id="{026B4365-D2A4-41BA-93EB-94236BEE1341}"/>
            </a:ext>
          </a:extLst>
        </xdr:cNvPr>
        <xdr:cNvSpPr/>
      </xdr:nvSpPr>
      <xdr:spPr>
        <a:xfrm>
          <a:off x="10636567" y="4349118"/>
          <a:ext cx="1383030" cy="38957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S&amp;M</a:t>
          </a:r>
        </a:p>
      </xdr:txBody>
    </xdr:sp>
    <xdr:clientData/>
  </xdr:twoCellAnchor>
  <xdr:twoCellAnchor>
    <xdr:from>
      <xdr:col>17</xdr:col>
      <xdr:colOff>23812</xdr:colOff>
      <xdr:row>27</xdr:row>
      <xdr:rowOff>47624</xdr:rowOff>
    </xdr:from>
    <xdr:to>
      <xdr:col>19</xdr:col>
      <xdr:colOff>157162</xdr:colOff>
      <xdr:row>29</xdr:row>
      <xdr:rowOff>71436</xdr:rowOff>
    </xdr:to>
    <xdr:sp macro="" textlink="">
      <xdr:nvSpPr>
        <xdr:cNvPr id="20" name="Rectangle: Rounded Corners 19">
          <a:extLst>
            <a:ext uri="{FF2B5EF4-FFF2-40B4-BE49-F238E27FC236}">
              <a16:creationId xmlns:a16="http://schemas.microsoft.com/office/drawing/2014/main" id="{0EFBA70B-CFBE-44F9-91C9-AFA8E6EBC3A7}"/>
            </a:ext>
          </a:extLst>
        </xdr:cNvPr>
        <xdr:cNvSpPr/>
      </xdr:nvSpPr>
      <xdr:spPr>
        <a:xfrm>
          <a:off x="10646092" y="4985384"/>
          <a:ext cx="1383030" cy="38957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G&amp;A</a:t>
          </a:r>
        </a:p>
      </xdr:txBody>
    </xdr:sp>
    <xdr:clientData/>
  </xdr:twoCellAnchor>
  <xdr:twoCellAnchor>
    <xdr:from>
      <xdr:col>13</xdr:col>
      <xdr:colOff>271461</xdr:colOff>
      <xdr:row>23</xdr:row>
      <xdr:rowOff>45242</xdr:rowOff>
    </xdr:from>
    <xdr:to>
      <xdr:col>15</xdr:col>
      <xdr:colOff>404811</xdr:colOff>
      <xdr:row>26</xdr:row>
      <xdr:rowOff>83344</xdr:rowOff>
    </xdr:to>
    <xdr:sp macro="" textlink="">
      <xdr:nvSpPr>
        <xdr:cNvPr id="21" name="Rectangle: Rounded Corners 20">
          <a:extLst>
            <a:ext uri="{FF2B5EF4-FFF2-40B4-BE49-F238E27FC236}">
              <a16:creationId xmlns:a16="http://schemas.microsoft.com/office/drawing/2014/main" id="{77BF654A-E9B1-464B-A6DE-314CDFCF0A70}"/>
            </a:ext>
          </a:extLst>
        </xdr:cNvPr>
        <xdr:cNvSpPr/>
      </xdr:nvSpPr>
      <xdr:spPr>
        <a:xfrm>
          <a:off x="8394381" y="4251482"/>
          <a:ext cx="1383030" cy="58674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Operating</a:t>
          </a:r>
          <a:r>
            <a:rPr lang="en-US" sz="1100" b="1" baseline="0">
              <a:solidFill>
                <a:schemeClr val="tx1"/>
              </a:solidFill>
            </a:rPr>
            <a:t> Expenses</a:t>
          </a:r>
          <a:endParaRPr lang="en-US" sz="1100" b="1">
            <a:solidFill>
              <a:schemeClr val="tx1"/>
            </a:solidFill>
          </a:endParaRPr>
        </a:p>
      </xdr:txBody>
    </xdr:sp>
    <xdr:clientData/>
  </xdr:twoCellAnchor>
  <xdr:twoCellAnchor>
    <xdr:from>
      <xdr:col>14</xdr:col>
      <xdr:colOff>338136</xdr:colOff>
      <xdr:row>21</xdr:row>
      <xdr:rowOff>2382</xdr:rowOff>
    </xdr:from>
    <xdr:to>
      <xdr:col>17</xdr:col>
      <xdr:colOff>16668</xdr:colOff>
      <xdr:row>23</xdr:row>
      <xdr:rowOff>45241</xdr:rowOff>
    </xdr:to>
    <xdr:cxnSp macro="">
      <xdr:nvCxnSpPr>
        <xdr:cNvPr id="22" name="Connector: Curved 21">
          <a:extLst>
            <a:ext uri="{FF2B5EF4-FFF2-40B4-BE49-F238E27FC236}">
              <a16:creationId xmlns:a16="http://schemas.microsoft.com/office/drawing/2014/main" id="{AA282205-42EE-4862-84D9-D0C6193D05FE}"/>
            </a:ext>
          </a:extLst>
        </xdr:cNvPr>
        <xdr:cNvCxnSpPr>
          <a:stCxn id="18" idx="1"/>
          <a:endCxn id="21" idx="0"/>
        </xdr:cNvCxnSpPr>
      </xdr:nvCxnSpPr>
      <xdr:spPr>
        <a:xfrm rot="10800000" flipV="1">
          <a:off x="9085896" y="3842862"/>
          <a:ext cx="1553052" cy="408619"/>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338136</xdr:colOff>
      <xdr:row>26</xdr:row>
      <xdr:rowOff>83344</xdr:rowOff>
    </xdr:from>
    <xdr:to>
      <xdr:col>17</xdr:col>
      <xdr:colOff>23812</xdr:colOff>
      <xdr:row>28</xdr:row>
      <xdr:rowOff>59530</xdr:rowOff>
    </xdr:to>
    <xdr:cxnSp macro="">
      <xdr:nvCxnSpPr>
        <xdr:cNvPr id="23" name="Connector: Curved 22">
          <a:extLst>
            <a:ext uri="{FF2B5EF4-FFF2-40B4-BE49-F238E27FC236}">
              <a16:creationId xmlns:a16="http://schemas.microsoft.com/office/drawing/2014/main" id="{CC8D05E2-A05B-484D-BC4E-ED41B3F4720F}"/>
            </a:ext>
          </a:extLst>
        </xdr:cNvPr>
        <xdr:cNvCxnSpPr>
          <a:stCxn id="20" idx="1"/>
          <a:endCxn id="21" idx="2"/>
        </xdr:cNvCxnSpPr>
      </xdr:nvCxnSpPr>
      <xdr:spPr>
        <a:xfrm rot="10800000">
          <a:off x="9085896" y="4838224"/>
          <a:ext cx="1560196" cy="341946"/>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404811</xdr:colOff>
      <xdr:row>24</xdr:row>
      <xdr:rowOff>154784</xdr:rowOff>
    </xdr:from>
    <xdr:to>
      <xdr:col>17</xdr:col>
      <xdr:colOff>14287</xdr:colOff>
      <xdr:row>24</xdr:row>
      <xdr:rowOff>159543</xdr:rowOff>
    </xdr:to>
    <xdr:cxnSp macro="">
      <xdr:nvCxnSpPr>
        <xdr:cNvPr id="24" name="Straight Arrow Connector 23">
          <a:extLst>
            <a:ext uri="{FF2B5EF4-FFF2-40B4-BE49-F238E27FC236}">
              <a16:creationId xmlns:a16="http://schemas.microsoft.com/office/drawing/2014/main" id="{04C6F3A9-18D7-4063-996C-02EC326C3139}"/>
            </a:ext>
          </a:extLst>
        </xdr:cNvPr>
        <xdr:cNvCxnSpPr>
          <a:stCxn id="19" idx="1"/>
          <a:endCxn id="21" idx="3"/>
        </xdr:cNvCxnSpPr>
      </xdr:nvCxnSpPr>
      <xdr:spPr>
        <a:xfrm flipH="1">
          <a:off x="9777411" y="4543904"/>
          <a:ext cx="859156" cy="475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501765</xdr:colOff>
      <xdr:row>38</xdr:row>
      <xdr:rowOff>1700</xdr:rowOff>
    </xdr:from>
    <xdr:to>
      <xdr:col>9</xdr:col>
      <xdr:colOff>27895</xdr:colOff>
      <xdr:row>40</xdr:row>
      <xdr:rowOff>99332</xdr:rowOff>
    </xdr:to>
    <xdr:sp macro="" textlink="">
      <xdr:nvSpPr>
        <xdr:cNvPr id="25" name="Rectangle: Rounded Corners 24">
          <a:extLst>
            <a:ext uri="{FF2B5EF4-FFF2-40B4-BE49-F238E27FC236}">
              <a16:creationId xmlns:a16="http://schemas.microsoft.com/office/drawing/2014/main" id="{BE73CBD5-B434-481B-9096-FF708483A206}"/>
            </a:ext>
          </a:extLst>
        </xdr:cNvPr>
        <xdr:cNvSpPr/>
      </xdr:nvSpPr>
      <xdr:spPr>
        <a:xfrm>
          <a:off x="4250805" y="6951140"/>
          <a:ext cx="1400650" cy="46339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Risk Multiplier</a:t>
          </a:r>
        </a:p>
      </xdr:txBody>
    </xdr:sp>
    <xdr:clientData/>
  </xdr:twoCellAnchor>
  <xdr:twoCellAnchor>
    <xdr:from>
      <xdr:col>7</xdr:col>
      <xdr:colOff>23812</xdr:colOff>
      <xdr:row>21</xdr:row>
      <xdr:rowOff>47628</xdr:rowOff>
    </xdr:from>
    <xdr:to>
      <xdr:col>9</xdr:col>
      <xdr:colOff>157163</xdr:colOff>
      <xdr:row>23</xdr:row>
      <xdr:rowOff>145260</xdr:rowOff>
    </xdr:to>
    <xdr:sp macro="" textlink="">
      <xdr:nvSpPr>
        <xdr:cNvPr id="26" name="Rectangle: Rounded Corners 25">
          <a:extLst>
            <a:ext uri="{FF2B5EF4-FFF2-40B4-BE49-F238E27FC236}">
              <a16:creationId xmlns:a16="http://schemas.microsoft.com/office/drawing/2014/main" id="{2944B237-4F91-452A-B596-F594A692ADA3}"/>
            </a:ext>
          </a:extLst>
        </xdr:cNvPr>
        <xdr:cNvSpPr/>
      </xdr:nvSpPr>
      <xdr:spPr>
        <a:xfrm>
          <a:off x="4397692" y="3888108"/>
          <a:ext cx="1383031" cy="46339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Amor.</a:t>
          </a:r>
          <a:r>
            <a:rPr lang="en-US" sz="1100" b="1" baseline="0">
              <a:solidFill>
                <a:schemeClr val="tx1"/>
              </a:solidFill>
            </a:rPr>
            <a:t> &amp; Depr.</a:t>
          </a:r>
          <a:endParaRPr lang="en-US" sz="1100" b="1">
            <a:solidFill>
              <a:schemeClr val="tx1"/>
            </a:solidFill>
          </a:endParaRPr>
        </a:p>
      </xdr:txBody>
    </xdr:sp>
    <xdr:clientData/>
  </xdr:twoCellAnchor>
  <xdr:twoCellAnchor>
    <xdr:from>
      <xdr:col>13</xdr:col>
      <xdr:colOff>33337</xdr:colOff>
      <xdr:row>33</xdr:row>
      <xdr:rowOff>80963</xdr:rowOff>
    </xdr:from>
    <xdr:to>
      <xdr:col>15</xdr:col>
      <xdr:colOff>166689</xdr:colOff>
      <xdr:row>35</xdr:row>
      <xdr:rowOff>178595</xdr:rowOff>
    </xdr:to>
    <xdr:sp macro="" textlink="">
      <xdr:nvSpPr>
        <xdr:cNvPr id="27" name="Rectangle: Rounded Corners 26">
          <a:extLst>
            <a:ext uri="{FF2B5EF4-FFF2-40B4-BE49-F238E27FC236}">
              <a16:creationId xmlns:a16="http://schemas.microsoft.com/office/drawing/2014/main" id="{129AAEE8-F075-4647-97CC-420EC378352F}"/>
            </a:ext>
          </a:extLst>
        </xdr:cNvPr>
        <xdr:cNvSpPr/>
      </xdr:nvSpPr>
      <xdr:spPr>
        <a:xfrm>
          <a:off x="8156257" y="6116003"/>
          <a:ext cx="1383032" cy="46339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Taxes</a:t>
          </a:r>
        </a:p>
      </xdr:txBody>
    </xdr:sp>
    <xdr:clientData/>
  </xdr:twoCellAnchor>
  <xdr:twoCellAnchor>
    <xdr:from>
      <xdr:col>11</xdr:col>
      <xdr:colOff>76200</xdr:colOff>
      <xdr:row>18</xdr:row>
      <xdr:rowOff>104774</xdr:rowOff>
    </xdr:from>
    <xdr:to>
      <xdr:col>13</xdr:col>
      <xdr:colOff>250031</xdr:colOff>
      <xdr:row>21</xdr:row>
      <xdr:rowOff>33340</xdr:rowOff>
    </xdr:to>
    <xdr:cxnSp macro="">
      <xdr:nvCxnSpPr>
        <xdr:cNvPr id="28" name="Connector: Curved 27">
          <a:extLst>
            <a:ext uri="{FF2B5EF4-FFF2-40B4-BE49-F238E27FC236}">
              <a16:creationId xmlns:a16="http://schemas.microsoft.com/office/drawing/2014/main" id="{0F691451-4951-4AB5-8915-9D284332C16B}"/>
            </a:ext>
          </a:extLst>
        </xdr:cNvPr>
        <xdr:cNvCxnSpPr>
          <a:stCxn id="15" idx="1"/>
          <a:endCxn id="30" idx="0"/>
        </xdr:cNvCxnSpPr>
      </xdr:nvCxnSpPr>
      <xdr:spPr>
        <a:xfrm rot="10800000" flipV="1">
          <a:off x="6949440" y="3396614"/>
          <a:ext cx="1423511" cy="477206"/>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xdr:colOff>
      <xdr:row>23</xdr:row>
      <xdr:rowOff>130973</xdr:rowOff>
    </xdr:from>
    <xdr:to>
      <xdr:col>13</xdr:col>
      <xdr:colOff>271461</xdr:colOff>
      <xdr:row>24</xdr:row>
      <xdr:rowOff>159544</xdr:rowOff>
    </xdr:to>
    <xdr:cxnSp macro="">
      <xdr:nvCxnSpPr>
        <xdr:cNvPr id="29" name="Connector: Curved 28">
          <a:extLst>
            <a:ext uri="{FF2B5EF4-FFF2-40B4-BE49-F238E27FC236}">
              <a16:creationId xmlns:a16="http://schemas.microsoft.com/office/drawing/2014/main" id="{6C2C54FA-4CA7-4C2E-A203-51089F3970F5}"/>
            </a:ext>
          </a:extLst>
        </xdr:cNvPr>
        <xdr:cNvCxnSpPr>
          <a:stCxn id="21" idx="1"/>
          <a:endCxn id="30" idx="2"/>
        </xdr:cNvCxnSpPr>
      </xdr:nvCxnSpPr>
      <xdr:spPr>
        <a:xfrm rot="10800000">
          <a:off x="6949440" y="4337213"/>
          <a:ext cx="1444941" cy="211451"/>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21</xdr:row>
      <xdr:rowOff>33340</xdr:rowOff>
    </xdr:from>
    <xdr:to>
      <xdr:col>12</xdr:col>
      <xdr:colOff>142876</xdr:colOff>
      <xdr:row>23</xdr:row>
      <xdr:rowOff>130972</xdr:rowOff>
    </xdr:to>
    <xdr:sp macro="" textlink="">
      <xdr:nvSpPr>
        <xdr:cNvPr id="30" name="Rectangle: Rounded Corners 29">
          <a:extLst>
            <a:ext uri="{FF2B5EF4-FFF2-40B4-BE49-F238E27FC236}">
              <a16:creationId xmlns:a16="http://schemas.microsoft.com/office/drawing/2014/main" id="{18F7A312-257F-4DC5-8980-47436EA54478}"/>
            </a:ext>
          </a:extLst>
        </xdr:cNvPr>
        <xdr:cNvSpPr/>
      </xdr:nvSpPr>
      <xdr:spPr>
        <a:xfrm>
          <a:off x="6257925" y="3873820"/>
          <a:ext cx="1383031" cy="46339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EBIDTA</a:t>
          </a:r>
        </a:p>
      </xdr:txBody>
    </xdr:sp>
    <xdr:clientData/>
  </xdr:twoCellAnchor>
  <xdr:twoCellAnchor>
    <xdr:from>
      <xdr:col>8</xdr:col>
      <xdr:colOff>90488</xdr:colOff>
      <xdr:row>23</xdr:row>
      <xdr:rowOff>145260</xdr:rowOff>
    </xdr:from>
    <xdr:to>
      <xdr:col>9</xdr:col>
      <xdr:colOff>590551</xdr:colOff>
      <xdr:row>28</xdr:row>
      <xdr:rowOff>79774</xdr:rowOff>
    </xdr:to>
    <xdr:cxnSp macro="">
      <xdr:nvCxnSpPr>
        <xdr:cNvPr id="31" name="Connector: Curved 30">
          <a:extLst>
            <a:ext uri="{FF2B5EF4-FFF2-40B4-BE49-F238E27FC236}">
              <a16:creationId xmlns:a16="http://schemas.microsoft.com/office/drawing/2014/main" id="{97B0C561-EADC-4F6C-AA12-5BFA0FC215DE}"/>
            </a:ext>
          </a:extLst>
        </xdr:cNvPr>
        <xdr:cNvCxnSpPr>
          <a:stCxn id="26" idx="2"/>
          <a:endCxn id="32" idx="1"/>
        </xdr:cNvCxnSpPr>
      </xdr:nvCxnSpPr>
      <xdr:spPr>
        <a:xfrm rot="16200000" flipH="1">
          <a:off x="5227203" y="4213505"/>
          <a:ext cx="848914" cy="1124903"/>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590551</xdr:colOff>
      <xdr:row>27</xdr:row>
      <xdr:rowOff>30958</xdr:rowOff>
    </xdr:from>
    <xdr:to>
      <xdr:col>12</xdr:col>
      <xdr:colOff>116683</xdr:colOff>
      <xdr:row>29</xdr:row>
      <xdr:rowOff>128590</xdr:rowOff>
    </xdr:to>
    <xdr:sp macro="" textlink="">
      <xdr:nvSpPr>
        <xdr:cNvPr id="32" name="Rectangle: Rounded Corners 31">
          <a:extLst>
            <a:ext uri="{FF2B5EF4-FFF2-40B4-BE49-F238E27FC236}">
              <a16:creationId xmlns:a16="http://schemas.microsoft.com/office/drawing/2014/main" id="{B73BEE50-19C7-49C7-AF54-632AA38845C9}"/>
            </a:ext>
          </a:extLst>
        </xdr:cNvPr>
        <xdr:cNvSpPr/>
      </xdr:nvSpPr>
      <xdr:spPr>
        <a:xfrm>
          <a:off x="6214111" y="4968718"/>
          <a:ext cx="1400652" cy="46339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EBIT</a:t>
          </a:r>
        </a:p>
      </xdr:txBody>
    </xdr:sp>
    <xdr:clientData/>
  </xdr:twoCellAnchor>
  <xdr:twoCellAnchor>
    <xdr:from>
      <xdr:col>11</xdr:col>
      <xdr:colOff>50007</xdr:colOff>
      <xdr:row>23</xdr:row>
      <xdr:rowOff>130972</xdr:rowOff>
    </xdr:from>
    <xdr:to>
      <xdr:col>11</xdr:col>
      <xdr:colOff>50007</xdr:colOff>
      <xdr:row>27</xdr:row>
      <xdr:rowOff>30958</xdr:rowOff>
    </xdr:to>
    <xdr:cxnSp macro="">
      <xdr:nvCxnSpPr>
        <xdr:cNvPr id="33" name="Straight Arrow Connector 32">
          <a:extLst>
            <a:ext uri="{FF2B5EF4-FFF2-40B4-BE49-F238E27FC236}">
              <a16:creationId xmlns:a16="http://schemas.microsoft.com/office/drawing/2014/main" id="{6382666D-6EDD-458E-80C5-8E85C8C0E1DE}"/>
            </a:ext>
          </a:extLst>
        </xdr:cNvPr>
        <xdr:cNvCxnSpPr>
          <a:stCxn id="30" idx="2"/>
          <a:endCxn id="32" idx="0"/>
        </xdr:cNvCxnSpPr>
      </xdr:nvCxnSpPr>
      <xdr:spPr>
        <a:xfrm flipH="1">
          <a:off x="6923247" y="4337212"/>
          <a:ext cx="0" cy="6315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576263</xdr:colOff>
      <xdr:row>33</xdr:row>
      <xdr:rowOff>88108</xdr:rowOff>
    </xdr:from>
    <xdr:to>
      <xdr:col>12</xdr:col>
      <xdr:colOff>102395</xdr:colOff>
      <xdr:row>35</xdr:row>
      <xdr:rowOff>185740</xdr:rowOff>
    </xdr:to>
    <xdr:sp macro="" textlink="">
      <xdr:nvSpPr>
        <xdr:cNvPr id="34" name="Rectangle: Rounded Corners 33">
          <a:extLst>
            <a:ext uri="{FF2B5EF4-FFF2-40B4-BE49-F238E27FC236}">
              <a16:creationId xmlns:a16="http://schemas.microsoft.com/office/drawing/2014/main" id="{7027696F-B34F-4F9D-BBD3-6F5E4CDDA507}"/>
            </a:ext>
          </a:extLst>
        </xdr:cNvPr>
        <xdr:cNvSpPr/>
      </xdr:nvSpPr>
      <xdr:spPr>
        <a:xfrm>
          <a:off x="6199823" y="6123148"/>
          <a:ext cx="1400652" cy="46339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Net</a:t>
          </a:r>
          <a:r>
            <a:rPr lang="en-US" sz="1100" b="1" baseline="0">
              <a:solidFill>
                <a:schemeClr val="tx1"/>
              </a:solidFill>
            </a:rPr>
            <a:t> Income</a:t>
          </a:r>
          <a:endParaRPr lang="en-US" sz="1100" b="1">
            <a:solidFill>
              <a:schemeClr val="tx1"/>
            </a:solidFill>
          </a:endParaRPr>
        </a:p>
      </xdr:txBody>
    </xdr:sp>
    <xdr:clientData/>
  </xdr:twoCellAnchor>
  <xdr:twoCellAnchor>
    <xdr:from>
      <xdr:col>11</xdr:col>
      <xdr:colOff>35719</xdr:colOff>
      <xdr:row>29</xdr:row>
      <xdr:rowOff>128590</xdr:rowOff>
    </xdr:from>
    <xdr:to>
      <xdr:col>11</xdr:col>
      <xdr:colOff>35719</xdr:colOff>
      <xdr:row>33</xdr:row>
      <xdr:rowOff>88108</xdr:rowOff>
    </xdr:to>
    <xdr:cxnSp macro="">
      <xdr:nvCxnSpPr>
        <xdr:cNvPr id="35" name="Straight Arrow Connector 34">
          <a:extLst>
            <a:ext uri="{FF2B5EF4-FFF2-40B4-BE49-F238E27FC236}">
              <a16:creationId xmlns:a16="http://schemas.microsoft.com/office/drawing/2014/main" id="{645EB3F2-F4A9-4BCF-80ED-79B33B649050}"/>
            </a:ext>
          </a:extLst>
        </xdr:cNvPr>
        <xdr:cNvCxnSpPr>
          <a:stCxn id="32" idx="2"/>
          <a:endCxn id="34" idx="0"/>
        </xdr:cNvCxnSpPr>
      </xdr:nvCxnSpPr>
      <xdr:spPr>
        <a:xfrm flipH="1">
          <a:off x="6908959" y="5432110"/>
          <a:ext cx="0" cy="6910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116683</xdr:colOff>
      <xdr:row>28</xdr:row>
      <xdr:rowOff>79774</xdr:rowOff>
    </xdr:from>
    <xdr:to>
      <xdr:col>14</xdr:col>
      <xdr:colOff>100013</xdr:colOff>
      <xdr:row>33</xdr:row>
      <xdr:rowOff>80963</xdr:rowOff>
    </xdr:to>
    <xdr:cxnSp macro="">
      <xdr:nvCxnSpPr>
        <xdr:cNvPr id="36" name="Connector: Curved 35">
          <a:extLst>
            <a:ext uri="{FF2B5EF4-FFF2-40B4-BE49-F238E27FC236}">
              <a16:creationId xmlns:a16="http://schemas.microsoft.com/office/drawing/2014/main" id="{0957E163-7278-4DA4-88E8-F524DCEC89A0}"/>
            </a:ext>
          </a:extLst>
        </xdr:cNvPr>
        <xdr:cNvCxnSpPr>
          <a:stCxn id="32" idx="3"/>
          <a:endCxn id="27" idx="0"/>
        </xdr:cNvCxnSpPr>
      </xdr:nvCxnSpPr>
      <xdr:spPr>
        <a:xfrm>
          <a:off x="7614763" y="5200414"/>
          <a:ext cx="1233010" cy="915589"/>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102395</xdr:colOff>
      <xdr:row>34</xdr:row>
      <xdr:rowOff>129779</xdr:rowOff>
    </xdr:from>
    <xdr:to>
      <xdr:col>13</xdr:col>
      <xdr:colOff>33337</xdr:colOff>
      <xdr:row>34</xdr:row>
      <xdr:rowOff>129779</xdr:rowOff>
    </xdr:to>
    <xdr:cxnSp macro="">
      <xdr:nvCxnSpPr>
        <xdr:cNvPr id="37" name="Straight Arrow Connector 36">
          <a:extLst>
            <a:ext uri="{FF2B5EF4-FFF2-40B4-BE49-F238E27FC236}">
              <a16:creationId xmlns:a16="http://schemas.microsoft.com/office/drawing/2014/main" id="{A39FF718-A6EB-4242-8C24-FAABC6983DFA}"/>
            </a:ext>
          </a:extLst>
        </xdr:cNvPr>
        <xdr:cNvCxnSpPr>
          <a:cxnSpLocks/>
          <a:stCxn id="27" idx="1"/>
          <a:endCxn id="34" idx="3"/>
        </xdr:cNvCxnSpPr>
      </xdr:nvCxnSpPr>
      <xdr:spPr>
        <a:xfrm flipH="1">
          <a:off x="7600475" y="6347699"/>
          <a:ext cx="55578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21433</xdr:colOff>
      <xdr:row>35</xdr:row>
      <xdr:rowOff>185740</xdr:rowOff>
    </xdr:from>
    <xdr:to>
      <xdr:col>11</xdr:col>
      <xdr:colOff>35720</xdr:colOff>
      <xdr:row>37</xdr:row>
      <xdr:rowOff>180977</xdr:rowOff>
    </xdr:to>
    <xdr:cxnSp macro="">
      <xdr:nvCxnSpPr>
        <xdr:cNvPr id="38" name="Straight Arrow Connector 37">
          <a:extLst>
            <a:ext uri="{FF2B5EF4-FFF2-40B4-BE49-F238E27FC236}">
              <a16:creationId xmlns:a16="http://schemas.microsoft.com/office/drawing/2014/main" id="{1AB2CDCB-DD55-4BBC-8975-741121174BFA}"/>
            </a:ext>
          </a:extLst>
        </xdr:cNvPr>
        <xdr:cNvCxnSpPr>
          <a:stCxn id="34" idx="2"/>
          <a:endCxn id="40" idx="0"/>
        </xdr:cNvCxnSpPr>
      </xdr:nvCxnSpPr>
      <xdr:spPr>
        <a:xfrm flipH="1">
          <a:off x="6894673" y="6586540"/>
          <a:ext cx="14287" cy="3609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75519</xdr:colOff>
      <xdr:row>37</xdr:row>
      <xdr:rowOff>138454</xdr:rowOff>
    </xdr:from>
    <xdr:to>
      <xdr:col>15</xdr:col>
      <xdr:colOff>192201</xdr:colOff>
      <xdr:row>40</xdr:row>
      <xdr:rowOff>183696</xdr:rowOff>
    </xdr:to>
    <xdr:sp macro="" textlink="">
      <xdr:nvSpPr>
        <xdr:cNvPr id="39" name="Rectangle: Rounded Corners 38">
          <a:extLst>
            <a:ext uri="{FF2B5EF4-FFF2-40B4-BE49-F238E27FC236}">
              <a16:creationId xmlns:a16="http://schemas.microsoft.com/office/drawing/2014/main" id="{59A162D3-A194-43F2-9298-91B46609C794}"/>
            </a:ext>
          </a:extLst>
        </xdr:cNvPr>
        <xdr:cNvSpPr/>
      </xdr:nvSpPr>
      <xdr:spPr>
        <a:xfrm>
          <a:off x="8198439" y="6905014"/>
          <a:ext cx="1366362" cy="5938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 of Outstanding</a:t>
          </a:r>
          <a:r>
            <a:rPr lang="en-US" sz="1100" b="1" baseline="0">
              <a:solidFill>
                <a:schemeClr val="tx1"/>
              </a:solidFill>
            </a:rPr>
            <a:t> Shares</a:t>
          </a:r>
          <a:endParaRPr lang="en-US" sz="1100" b="1">
            <a:solidFill>
              <a:schemeClr val="tx1"/>
            </a:solidFill>
          </a:endParaRPr>
        </a:p>
      </xdr:txBody>
    </xdr:sp>
    <xdr:clientData/>
  </xdr:twoCellAnchor>
  <xdr:twoCellAnchor>
    <xdr:from>
      <xdr:col>9</xdr:col>
      <xdr:colOff>561976</xdr:colOff>
      <xdr:row>37</xdr:row>
      <xdr:rowOff>180977</xdr:rowOff>
    </xdr:from>
    <xdr:to>
      <xdr:col>12</xdr:col>
      <xdr:colOff>88108</xdr:colOff>
      <xdr:row>40</xdr:row>
      <xdr:rowOff>88109</xdr:rowOff>
    </xdr:to>
    <xdr:sp macro="" textlink="">
      <xdr:nvSpPr>
        <xdr:cNvPr id="40" name="Rectangle: Rounded Corners 39">
          <a:extLst>
            <a:ext uri="{FF2B5EF4-FFF2-40B4-BE49-F238E27FC236}">
              <a16:creationId xmlns:a16="http://schemas.microsoft.com/office/drawing/2014/main" id="{F78BEEC6-4E9A-472C-BEA1-7DF6EBF30E3E}"/>
            </a:ext>
          </a:extLst>
        </xdr:cNvPr>
        <xdr:cNvSpPr/>
      </xdr:nvSpPr>
      <xdr:spPr>
        <a:xfrm>
          <a:off x="6185536" y="6947537"/>
          <a:ext cx="1400652" cy="45577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Market</a:t>
          </a:r>
          <a:r>
            <a:rPr lang="en-US" sz="1100" b="1" baseline="0">
              <a:solidFill>
                <a:schemeClr val="tx1"/>
              </a:solidFill>
            </a:rPr>
            <a:t> Value ($)</a:t>
          </a:r>
          <a:endParaRPr lang="en-US" sz="1100" b="1">
            <a:solidFill>
              <a:schemeClr val="tx1"/>
            </a:solidFill>
          </a:endParaRPr>
        </a:p>
      </xdr:txBody>
    </xdr:sp>
    <xdr:clientData/>
  </xdr:twoCellAnchor>
  <xdr:twoCellAnchor>
    <xdr:from>
      <xdr:col>10</xdr:col>
      <xdr:colOff>157960</xdr:colOff>
      <xdr:row>45</xdr:row>
      <xdr:rowOff>25400</xdr:rowOff>
    </xdr:from>
    <xdr:to>
      <xdr:col>13</xdr:col>
      <xdr:colOff>558800</xdr:colOff>
      <xdr:row>48</xdr:row>
      <xdr:rowOff>114300</xdr:rowOff>
    </xdr:to>
    <xdr:sp macro="" textlink="">
      <xdr:nvSpPr>
        <xdr:cNvPr id="41" name="Rectangle: Rounded Corners 40">
          <a:extLst>
            <a:ext uri="{FF2B5EF4-FFF2-40B4-BE49-F238E27FC236}">
              <a16:creationId xmlns:a16="http://schemas.microsoft.com/office/drawing/2014/main" id="{EA366A9D-E07B-4811-BD6B-4C33265DC1E9}"/>
            </a:ext>
          </a:extLst>
        </xdr:cNvPr>
        <xdr:cNvSpPr/>
      </xdr:nvSpPr>
      <xdr:spPr>
        <a:xfrm>
          <a:off x="6380960" y="8026400"/>
          <a:ext cx="2267740" cy="622300"/>
        </a:xfrm>
        <a:prstGeom prst="round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FF00"/>
              </a:solidFill>
            </a:rPr>
            <a:t>Share</a:t>
          </a:r>
          <a:r>
            <a:rPr lang="en-US" sz="2400" b="1" baseline="0">
              <a:solidFill>
                <a:srgbClr val="FFFF00"/>
              </a:solidFill>
            </a:rPr>
            <a:t> Value $</a:t>
          </a:r>
          <a:endParaRPr lang="en-US" sz="2400" b="1">
            <a:solidFill>
              <a:srgbClr val="FFFF00"/>
            </a:solidFill>
          </a:endParaRPr>
        </a:p>
      </xdr:txBody>
    </xdr:sp>
    <xdr:clientData/>
  </xdr:twoCellAnchor>
  <xdr:twoCellAnchor>
    <xdr:from>
      <xdr:col>9</xdr:col>
      <xdr:colOff>561976</xdr:colOff>
      <xdr:row>39</xdr:row>
      <xdr:rowOff>45642</xdr:rowOff>
    </xdr:from>
    <xdr:to>
      <xdr:col>10</xdr:col>
      <xdr:colOff>157960</xdr:colOff>
      <xdr:row>46</xdr:row>
      <xdr:rowOff>158749</xdr:rowOff>
    </xdr:to>
    <xdr:cxnSp macro="">
      <xdr:nvCxnSpPr>
        <xdr:cNvPr id="42" name="Connector: Curved 41">
          <a:extLst>
            <a:ext uri="{FF2B5EF4-FFF2-40B4-BE49-F238E27FC236}">
              <a16:creationId xmlns:a16="http://schemas.microsoft.com/office/drawing/2014/main" id="{C3869024-4D66-462A-B628-8EF1D1EE7D2D}"/>
            </a:ext>
          </a:extLst>
        </xdr:cNvPr>
        <xdr:cNvCxnSpPr>
          <a:stCxn id="40" idx="1"/>
          <a:endCxn id="41" idx="1"/>
        </xdr:cNvCxnSpPr>
      </xdr:nvCxnSpPr>
      <xdr:spPr>
        <a:xfrm rot="10800000" flipH="1" flipV="1">
          <a:off x="6162676" y="6979842"/>
          <a:ext cx="218284" cy="1357707"/>
        </a:xfrm>
        <a:prstGeom prst="curvedConnector3">
          <a:avLst>
            <a:gd name="adj1" fmla="val -104726"/>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558800</xdr:colOff>
      <xdr:row>41</xdr:row>
      <xdr:rowOff>5896</xdr:rowOff>
    </xdr:from>
    <xdr:to>
      <xdr:col>14</xdr:col>
      <xdr:colOff>133860</xdr:colOff>
      <xdr:row>46</xdr:row>
      <xdr:rowOff>158750</xdr:rowOff>
    </xdr:to>
    <xdr:cxnSp macro="">
      <xdr:nvCxnSpPr>
        <xdr:cNvPr id="43" name="Connector: Curved 42">
          <a:extLst>
            <a:ext uri="{FF2B5EF4-FFF2-40B4-BE49-F238E27FC236}">
              <a16:creationId xmlns:a16="http://schemas.microsoft.com/office/drawing/2014/main" id="{FC6E3BE1-A250-4E1F-AB48-B526B9F0331B}"/>
            </a:ext>
          </a:extLst>
        </xdr:cNvPr>
        <xdr:cNvCxnSpPr>
          <a:stCxn id="39" idx="2"/>
          <a:endCxn id="41" idx="3"/>
        </xdr:cNvCxnSpPr>
      </xdr:nvCxnSpPr>
      <xdr:spPr>
        <a:xfrm rot="5400000">
          <a:off x="8226453" y="7717943"/>
          <a:ext cx="1041854" cy="197360"/>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377596</xdr:colOff>
      <xdr:row>40</xdr:row>
      <xdr:rowOff>45925</xdr:rowOff>
    </xdr:from>
    <xdr:to>
      <xdr:col>18</xdr:col>
      <xdr:colOff>494278</xdr:colOff>
      <xdr:row>43</xdr:row>
      <xdr:rowOff>91167</xdr:rowOff>
    </xdr:to>
    <xdr:sp macro="" textlink="">
      <xdr:nvSpPr>
        <xdr:cNvPr id="44" name="Rectangle: Rounded Corners 43">
          <a:extLst>
            <a:ext uri="{FF2B5EF4-FFF2-40B4-BE49-F238E27FC236}">
              <a16:creationId xmlns:a16="http://schemas.microsoft.com/office/drawing/2014/main" id="{8FD36823-F487-4E5D-B3B0-8DD6F8E35EBE}"/>
            </a:ext>
          </a:extLst>
        </xdr:cNvPr>
        <xdr:cNvSpPr/>
      </xdr:nvSpPr>
      <xdr:spPr>
        <a:xfrm>
          <a:off x="10375036" y="7361125"/>
          <a:ext cx="1366362" cy="5938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Floated</a:t>
          </a:r>
          <a:r>
            <a:rPr lang="en-US" sz="1100" b="1" baseline="0">
              <a:solidFill>
                <a:schemeClr val="tx1"/>
              </a:solidFill>
            </a:rPr>
            <a:t> Shares (#)</a:t>
          </a:r>
          <a:endParaRPr lang="en-US" sz="1100" b="1">
            <a:solidFill>
              <a:schemeClr val="tx1"/>
            </a:solidFill>
          </a:endParaRPr>
        </a:p>
      </xdr:txBody>
    </xdr:sp>
    <xdr:clientData/>
  </xdr:twoCellAnchor>
  <xdr:twoCellAnchor>
    <xdr:from>
      <xdr:col>16</xdr:col>
      <xdr:colOff>394607</xdr:colOff>
      <xdr:row>34</xdr:row>
      <xdr:rowOff>176891</xdr:rowOff>
    </xdr:from>
    <xdr:to>
      <xdr:col>18</xdr:col>
      <xdr:colOff>511289</xdr:colOff>
      <xdr:row>38</xdr:row>
      <xdr:rowOff>31633</xdr:rowOff>
    </xdr:to>
    <xdr:sp macro="" textlink="">
      <xdr:nvSpPr>
        <xdr:cNvPr id="45" name="Rectangle: Rounded Corners 44">
          <a:extLst>
            <a:ext uri="{FF2B5EF4-FFF2-40B4-BE49-F238E27FC236}">
              <a16:creationId xmlns:a16="http://schemas.microsoft.com/office/drawing/2014/main" id="{E899263F-CE88-4C96-AE2E-BCBEAE7E51DF}"/>
            </a:ext>
          </a:extLst>
        </xdr:cNvPr>
        <xdr:cNvSpPr/>
      </xdr:nvSpPr>
      <xdr:spPr>
        <a:xfrm>
          <a:off x="10392047" y="6394811"/>
          <a:ext cx="1366362" cy="58626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Retained</a:t>
          </a:r>
          <a:r>
            <a:rPr lang="en-US" sz="1100" b="1" baseline="0">
              <a:solidFill>
                <a:schemeClr val="tx1"/>
              </a:solidFill>
            </a:rPr>
            <a:t> Shares (#)</a:t>
          </a:r>
          <a:endParaRPr lang="en-US" sz="1100" b="1">
            <a:solidFill>
              <a:schemeClr val="tx1"/>
            </a:solidFill>
          </a:endParaRPr>
        </a:p>
      </xdr:txBody>
    </xdr:sp>
    <xdr:clientData/>
  </xdr:twoCellAnchor>
  <xdr:twoCellAnchor>
    <xdr:from>
      <xdr:col>14</xdr:col>
      <xdr:colOff>133862</xdr:colOff>
      <xdr:row>36</xdr:row>
      <xdr:rowOff>104262</xdr:rowOff>
    </xdr:from>
    <xdr:to>
      <xdr:col>16</xdr:col>
      <xdr:colOff>394608</xdr:colOff>
      <xdr:row>37</xdr:row>
      <xdr:rowOff>138454</xdr:rowOff>
    </xdr:to>
    <xdr:cxnSp macro="">
      <xdr:nvCxnSpPr>
        <xdr:cNvPr id="46" name="Connector: Curved 45">
          <a:extLst>
            <a:ext uri="{FF2B5EF4-FFF2-40B4-BE49-F238E27FC236}">
              <a16:creationId xmlns:a16="http://schemas.microsoft.com/office/drawing/2014/main" id="{AAA2B4D5-8850-462A-8C63-E5F87A27E713}"/>
            </a:ext>
          </a:extLst>
        </xdr:cNvPr>
        <xdr:cNvCxnSpPr>
          <a:stCxn id="45" idx="1"/>
          <a:endCxn id="39" idx="0"/>
        </xdr:cNvCxnSpPr>
      </xdr:nvCxnSpPr>
      <xdr:spPr>
        <a:xfrm rot="10800000" flipV="1">
          <a:off x="8881622" y="6687942"/>
          <a:ext cx="1510426" cy="217072"/>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133861</xdr:colOff>
      <xdr:row>40</xdr:row>
      <xdr:rowOff>183696</xdr:rowOff>
    </xdr:from>
    <xdr:to>
      <xdr:col>16</xdr:col>
      <xdr:colOff>377596</xdr:colOff>
      <xdr:row>41</xdr:row>
      <xdr:rowOff>163796</xdr:rowOff>
    </xdr:to>
    <xdr:cxnSp macro="">
      <xdr:nvCxnSpPr>
        <xdr:cNvPr id="47" name="Connector: Curved 46">
          <a:extLst>
            <a:ext uri="{FF2B5EF4-FFF2-40B4-BE49-F238E27FC236}">
              <a16:creationId xmlns:a16="http://schemas.microsoft.com/office/drawing/2014/main" id="{35214A24-A971-4CC3-ACBB-741D1B756F8B}"/>
            </a:ext>
          </a:extLst>
        </xdr:cNvPr>
        <xdr:cNvCxnSpPr>
          <a:stCxn id="44" idx="1"/>
          <a:endCxn id="39" idx="2"/>
        </xdr:cNvCxnSpPr>
      </xdr:nvCxnSpPr>
      <xdr:spPr>
        <a:xfrm rot="10800000">
          <a:off x="8881621" y="7498896"/>
          <a:ext cx="1493415" cy="162980"/>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321129</xdr:colOff>
      <xdr:row>46</xdr:row>
      <xdr:rowOff>87993</xdr:rowOff>
    </xdr:from>
    <xdr:to>
      <xdr:col>18</xdr:col>
      <xdr:colOff>437811</xdr:colOff>
      <xdr:row>49</xdr:row>
      <xdr:rowOff>120535</xdr:rowOff>
    </xdr:to>
    <xdr:sp macro="" textlink="">
      <xdr:nvSpPr>
        <xdr:cNvPr id="48" name="Rectangle: Rounded Corners 47">
          <a:extLst>
            <a:ext uri="{FF2B5EF4-FFF2-40B4-BE49-F238E27FC236}">
              <a16:creationId xmlns:a16="http://schemas.microsoft.com/office/drawing/2014/main" id="{6485022B-3933-4DC7-8736-18116BC37882}"/>
            </a:ext>
          </a:extLst>
        </xdr:cNvPr>
        <xdr:cNvSpPr/>
      </xdr:nvSpPr>
      <xdr:spPr>
        <a:xfrm>
          <a:off x="10277929" y="8266793"/>
          <a:ext cx="1361282" cy="56594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Floated</a:t>
          </a:r>
          <a:r>
            <a:rPr lang="en-US" sz="1100" b="1" baseline="0">
              <a:solidFill>
                <a:schemeClr val="tx1"/>
              </a:solidFill>
            </a:rPr>
            <a:t> Shares (#)</a:t>
          </a:r>
          <a:endParaRPr lang="en-US" sz="1100" b="1">
            <a:solidFill>
              <a:schemeClr val="tx1"/>
            </a:solidFill>
          </a:endParaRPr>
        </a:p>
      </xdr:txBody>
    </xdr:sp>
    <xdr:clientData/>
  </xdr:twoCellAnchor>
  <xdr:twoCellAnchor>
    <xdr:from>
      <xdr:col>12</xdr:col>
      <xdr:colOff>47231</xdr:colOff>
      <xdr:row>48</xdr:row>
      <xdr:rowOff>114299</xdr:rowOff>
    </xdr:from>
    <xdr:to>
      <xdr:col>17</xdr:col>
      <xdr:colOff>379471</xdr:colOff>
      <xdr:row>49</xdr:row>
      <xdr:rowOff>120534</xdr:rowOff>
    </xdr:to>
    <xdr:cxnSp macro="">
      <xdr:nvCxnSpPr>
        <xdr:cNvPr id="49" name="Connector: Curved 48">
          <a:extLst>
            <a:ext uri="{FF2B5EF4-FFF2-40B4-BE49-F238E27FC236}">
              <a16:creationId xmlns:a16="http://schemas.microsoft.com/office/drawing/2014/main" id="{1933CBAD-14BE-43F5-8450-E12FEAD51D22}"/>
            </a:ext>
          </a:extLst>
        </xdr:cNvPr>
        <xdr:cNvCxnSpPr>
          <a:stCxn id="41" idx="2"/>
          <a:endCxn id="48" idx="2"/>
        </xdr:cNvCxnSpPr>
      </xdr:nvCxnSpPr>
      <xdr:spPr>
        <a:xfrm rot="16200000" flipH="1">
          <a:off x="9144683" y="7018847"/>
          <a:ext cx="184035" cy="3443740"/>
        </a:xfrm>
        <a:prstGeom prst="curvedConnector3">
          <a:avLst>
            <a:gd name="adj1" fmla="val 224216"/>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437811</xdr:colOff>
      <xdr:row>41</xdr:row>
      <xdr:rowOff>157446</xdr:rowOff>
    </xdr:from>
    <xdr:to>
      <xdr:col>18</xdr:col>
      <xdr:colOff>494278</xdr:colOff>
      <xdr:row>48</xdr:row>
      <xdr:rowOff>15364</xdr:rowOff>
    </xdr:to>
    <xdr:cxnSp macro="">
      <xdr:nvCxnSpPr>
        <xdr:cNvPr id="50" name="Connector: Curved 49">
          <a:extLst>
            <a:ext uri="{FF2B5EF4-FFF2-40B4-BE49-F238E27FC236}">
              <a16:creationId xmlns:a16="http://schemas.microsoft.com/office/drawing/2014/main" id="{586990BF-35C5-4401-8FE4-66D8D36B6D23}"/>
            </a:ext>
          </a:extLst>
        </xdr:cNvPr>
        <xdr:cNvCxnSpPr>
          <a:stCxn id="44" idx="3"/>
          <a:endCxn id="48" idx="3"/>
        </xdr:cNvCxnSpPr>
      </xdr:nvCxnSpPr>
      <xdr:spPr>
        <a:xfrm flipH="1">
          <a:off x="11639211" y="7447246"/>
          <a:ext cx="56467" cy="1102518"/>
        </a:xfrm>
        <a:prstGeom prst="curvedConnector3">
          <a:avLst>
            <a:gd name="adj1" fmla="val -40483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23812</xdr:colOff>
      <xdr:row>8</xdr:row>
      <xdr:rowOff>166687</xdr:rowOff>
    </xdr:from>
    <xdr:to>
      <xdr:col>23</xdr:col>
      <xdr:colOff>157163</xdr:colOff>
      <xdr:row>10</xdr:row>
      <xdr:rowOff>190499</xdr:rowOff>
    </xdr:to>
    <xdr:sp macro="" textlink="">
      <xdr:nvSpPr>
        <xdr:cNvPr id="52" name="Rectangle: Rounded Corners 51">
          <a:extLst>
            <a:ext uri="{FF2B5EF4-FFF2-40B4-BE49-F238E27FC236}">
              <a16:creationId xmlns:a16="http://schemas.microsoft.com/office/drawing/2014/main" id="{9D21B6AB-26E1-4F88-8018-C796E5908F55}"/>
            </a:ext>
          </a:extLst>
        </xdr:cNvPr>
        <xdr:cNvSpPr/>
      </xdr:nvSpPr>
      <xdr:spPr>
        <a:xfrm>
          <a:off x="13145452" y="1629727"/>
          <a:ext cx="1383031" cy="38195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Unit Fixed</a:t>
          </a:r>
          <a:r>
            <a:rPr lang="en-US" sz="1100" b="1" baseline="0">
              <a:solidFill>
                <a:schemeClr val="tx1"/>
              </a:solidFill>
            </a:rPr>
            <a:t> Cost $</a:t>
          </a:r>
          <a:endParaRPr lang="en-US" sz="1100" b="1">
            <a:solidFill>
              <a:schemeClr val="tx1"/>
            </a:solidFill>
          </a:endParaRPr>
        </a:p>
      </xdr:txBody>
    </xdr:sp>
    <xdr:clientData/>
  </xdr:twoCellAnchor>
  <xdr:twoCellAnchor>
    <xdr:from>
      <xdr:col>21</xdr:col>
      <xdr:colOff>95251</xdr:colOff>
      <xdr:row>15</xdr:row>
      <xdr:rowOff>130968</xdr:rowOff>
    </xdr:from>
    <xdr:to>
      <xdr:col>23</xdr:col>
      <xdr:colOff>228601</xdr:colOff>
      <xdr:row>17</xdr:row>
      <xdr:rowOff>154780</xdr:rowOff>
    </xdr:to>
    <xdr:sp macro="" textlink="">
      <xdr:nvSpPr>
        <xdr:cNvPr id="53" name="Rectangle: Rounded Corners 52">
          <a:extLst>
            <a:ext uri="{FF2B5EF4-FFF2-40B4-BE49-F238E27FC236}">
              <a16:creationId xmlns:a16="http://schemas.microsoft.com/office/drawing/2014/main" id="{9149E3E8-9BD4-4B8E-A61F-CBC08200971D}"/>
            </a:ext>
          </a:extLst>
        </xdr:cNvPr>
        <xdr:cNvSpPr/>
      </xdr:nvSpPr>
      <xdr:spPr>
        <a:xfrm>
          <a:off x="13216891" y="2874168"/>
          <a:ext cx="1383030" cy="38957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Unit Variable</a:t>
          </a:r>
          <a:r>
            <a:rPr lang="en-US" sz="1100" b="1" baseline="0">
              <a:solidFill>
                <a:schemeClr val="tx1"/>
              </a:solidFill>
            </a:rPr>
            <a:t> Cost $</a:t>
          </a:r>
          <a:endParaRPr lang="en-US" sz="1100" b="1">
            <a:solidFill>
              <a:schemeClr val="tx1"/>
            </a:solidFill>
          </a:endParaRPr>
        </a:p>
      </xdr:txBody>
    </xdr:sp>
    <xdr:clientData/>
  </xdr:twoCellAnchor>
  <xdr:twoCellAnchor>
    <xdr:from>
      <xdr:col>20</xdr:col>
      <xdr:colOff>55109</xdr:colOff>
      <xdr:row>9</xdr:row>
      <xdr:rowOff>178592</xdr:rowOff>
    </xdr:from>
    <xdr:to>
      <xdr:col>21</xdr:col>
      <xdr:colOff>23813</xdr:colOff>
      <xdr:row>12</xdr:row>
      <xdr:rowOff>103415</xdr:rowOff>
    </xdr:to>
    <xdr:cxnSp macro="">
      <xdr:nvCxnSpPr>
        <xdr:cNvPr id="54" name="Connector: Curved 53">
          <a:extLst>
            <a:ext uri="{FF2B5EF4-FFF2-40B4-BE49-F238E27FC236}">
              <a16:creationId xmlns:a16="http://schemas.microsoft.com/office/drawing/2014/main" id="{1436B400-CDF7-4A4E-8FFE-E04D9B3681D4}"/>
            </a:ext>
          </a:extLst>
        </xdr:cNvPr>
        <xdr:cNvCxnSpPr>
          <a:stCxn id="52" idx="1"/>
          <a:endCxn id="12" idx="0"/>
        </xdr:cNvCxnSpPr>
      </xdr:nvCxnSpPr>
      <xdr:spPr>
        <a:xfrm rot="10800000" flipV="1">
          <a:off x="12551909" y="1824512"/>
          <a:ext cx="593544" cy="473463"/>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55108</xdr:colOff>
      <xdr:row>14</xdr:row>
      <xdr:rowOff>127228</xdr:rowOff>
    </xdr:from>
    <xdr:to>
      <xdr:col>21</xdr:col>
      <xdr:colOff>95251</xdr:colOff>
      <xdr:row>16</xdr:row>
      <xdr:rowOff>142874</xdr:rowOff>
    </xdr:to>
    <xdr:cxnSp macro="">
      <xdr:nvCxnSpPr>
        <xdr:cNvPr id="55" name="Connector: Curved 54">
          <a:extLst>
            <a:ext uri="{FF2B5EF4-FFF2-40B4-BE49-F238E27FC236}">
              <a16:creationId xmlns:a16="http://schemas.microsoft.com/office/drawing/2014/main" id="{A538C3BF-2ADF-4577-90A7-0E8E1836D0B7}"/>
            </a:ext>
          </a:extLst>
        </xdr:cNvPr>
        <xdr:cNvCxnSpPr>
          <a:stCxn id="53" idx="1"/>
          <a:endCxn id="12" idx="2"/>
        </xdr:cNvCxnSpPr>
      </xdr:nvCxnSpPr>
      <xdr:spPr>
        <a:xfrm rot="10800000">
          <a:off x="12551908" y="2687548"/>
          <a:ext cx="664983" cy="381406"/>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27895</xdr:colOff>
      <xdr:row>39</xdr:row>
      <xdr:rowOff>39293</xdr:rowOff>
    </xdr:from>
    <xdr:to>
      <xdr:col>9</xdr:col>
      <xdr:colOff>561976</xdr:colOff>
      <xdr:row>39</xdr:row>
      <xdr:rowOff>39293</xdr:rowOff>
    </xdr:to>
    <xdr:cxnSp macro="">
      <xdr:nvCxnSpPr>
        <xdr:cNvPr id="56" name="Straight Arrow Connector 55">
          <a:extLst>
            <a:ext uri="{FF2B5EF4-FFF2-40B4-BE49-F238E27FC236}">
              <a16:creationId xmlns:a16="http://schemas.microsoft.com/office/drawing/2014/main" id="{C22ED0E5-CA17-43D5-8D3D-8E7FE9FA3016}"/>
            </a:ext>
          </a:extLst>
        </xdr:cNvPr>
        <xdr:cNvCxnSpPr>
          <a:stCxn id="25" idx="3"/>
          <a:endCxn id="40" idx="1"/>
        </xdr:cNvCxnSpPr>
      </xdr:nvCxnSpPr>
      <xdr:spPr>
        <a:xfrm flipV="1">
          <a:off x="5651455" y="7171613"/>
          <a:ext cx="534081"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170769</xdr:colOff>
      <xdr:row>13</xdr:row>
      <xdr:rowOff>115322</xdr:rowOff>
    </xdr:from>
    <xdr:to>
      <xdr:col>18</xdr:col>
      <xdr:colOff>595651</xdr:colOff>
      <xdr:row>13</xdr:row>
      <xdr:rowOff>126885</xdr:rowOff>
    </xdr:to>
    <xdr:cxnSp macro="">
      <xdr:nvCxnSpPr>
        <xdr:cNvPr id="57" name="Straight Arrow Connector 56">
          <a:extLst>
            <a:ext uri="{FF2B5EF4-FFF2-40B4-BE49-F238E27FC236}">
              <a16:creationId xmlns:a16="http://schemas.microsoft.com/office/drawing/2014/main" id="{0D9F4BBD-285B-4AB3-B7C5-36EFFC2A7981}"/>
            </a:ext>
          </a:extLst>
        </xdr:cNvPr>
        <xdr:cNvCxnSpPr>
          <a:stCxn id="12" idx="1"/>
          <a:endCxn id="13" idx="3"/>
        </xdr:cNvCxnSpPr>
      </xdr:nvCxnSpPr>
      <xdr:spPr>
        <a:xfrm flipH="1">
          <a:off x="11417889" y="2492762"/>
          <a:ext cx="424882" cy="115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187777</xdr:colOff>
      <xdr:row>2</xdr:row>
      <xdr:rowOff>97972</xdr:rowOff>
    </xdr:from>
    <xdr:to>
      <xdr:col>20</xdr:col>
      <xdr:colOff>413657</xdr:colOff>
      <xdr:row>6</xdr:row>
      <xdr:rowOff>174172</xdr:rowOff>
    </xdr:to>
    <xdr:sp macro="" textlink="">
      <xdr:nvSpPr>
        <xdr:cNvPr id="2" name="Rounded Rectangle 1">
          <a:extLst>
            <a:ext uri="{FF2B5EF4-FFF2-40B4-BE49-F238E27FC236}">
              <a16:creationId xmlns:a16="http://schemas.microsoft.com/office/drawing/2014/main" id="{840B372A-D4D3-484A-93C5-8C8AB4780252}"/>
            </a:ext>
          </a:extLst>
        </xdr:cNvPr>
        <xdr:cNvSpPr/>
      </xdr:nvSpPr>
      <xdr:spPr>
        <a:xfrm>
          <a:off x="7129597" y="463732"/>
          <a:ext cx="7327720" cy="807720"/>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rPr>
            <a:t>Note</a:t>
          </a:r>
          <a:r>
            <a:rPr lang="en-US" sz="3200" b="1" baseline="0">
              <a:solidFill>
                <a:schemeClr val="accent4">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1</a:t>
          </a:r>
        </a:p>
      </xdr:txBody>
    </xdr:sp>
    <xdr:clientData/>
  </xdr:twoCellAnchor>
  <xdr:twoCellAnchor>
    <xdr:from>
      <xdr:col>6</xdr:col>
      <xdr:colOff>130629</xdr:colOff>
      <xdr:row>9</xdr:row>
      <xdr:rowOff>130629</xdr:rowOff>
    </xdr:from>
    <xdr:to>
      <xdr:col>24</xdr:col>
      <xdr:colOff>381001</xdr:colOff>
      <xdr:row>42</xdr:row>
      <xdr:rowOff>87087</xdr:rowOff>
    </xdr:to>
    <xdr:sp macro="" textlink="">
      <xdr:nvSpPr>
        <xdr:cNvPr id="3" name="TextBox 2">
          <a:extLst>
            <a:ext uri="{FF2B5EF4-FFF2-40B4-BE49-F238E27FC236}">
              <a16:creationId xmlns:a16="http://schemas.microsoft.com/office/drawing/2014/main" id="{37C6E5C3-6F78-43C7-9E60-A9ABFC8602C8}"/>
            </a:ext>
          </a:extLst>
        </xdr:cNvPr>
        <xdr:cNvSpPr txBox="1"/>
      </xdr:nvSpPr>
      <xdr:spPr>
        <a:xfrm>
          <a:off x="3879669" y="1776549"/>
          <a:ext cx="13044352" cy="761455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solidFill>
              <a:schemeClr val="dk1"/>
            </a:solidFill>
            <a:effectLst/>
            <a:latin typeface="+mn-lt"/>
            <a:ea typeface="+mn-ea"/>
            <a:cs typeface="+mn-cs"/>
          </a:endParaRPr>
        </a:p>
        <a:p>
          <a:r>
            <a:rPr lang="en-US" sz="2000" b="1">
              <a:solidFill>
                <a:schemeClr val="accent2">
                  <a:lumMod val="50000"/>
                </a:schemeClr>
              </a:solidFill>
              <a:effectLst/>
              <a:latin typeface="Lucida Bright" panose="02040602050505020304" pitchFamily="18" charset="0"/>
              <a:ea typeface="+mn-ea"/>
              <a:cs typeface="+mn-cs"/>
            </a:rPr>
            <a:t>Focus</a:t>
          </a:r>
          <a:r>
            <a:rPr lang="en-US" sz="2000" b="1" baseline="0">
              <a:solidFill>
                <a:schemeClr val="accent2">
                  <a:lumMod val="50000"/>
                </a:schemeClr>
              </a:solidFill>
              <a:effectLst/>
              <a:latin typeface="Lucida Bright" panose="02040602050505020304" pitchFamily="18" charset="0"/>
              <a:ea typeface="+mn-ea"/>
              <a:cs typeface="+mn-cs"/>
            </a:rPr>
            <a:t> on Value</a:t>
          </a:r>
          <a:endParaRPr lang="en-US" sz="2000" b="1">
            <a:solidFill>
              <a:schemeClr val="accent2">
                <a:lumMod val="50000"/>
              </a:schemeClr>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One</a:t>
          </a:r>
          <a:r>
            <a:rPr lang="en-US" sz="2000" baseline="0">
              <a:solidFill>
                <a:schemeClr val="dk1"/>
              </a:solidFill>
              <a:effectLst/>
              <a:latin typeface="Lucida Bright" panose="02040602050505020304" pitchFamily="18" charset="0"/>
              <a:ea typeface="+mn-ea"/>
              <a:cs typeface="+mn-cs"/>
            </a:rPr>
            <a:t> of the roles of management is to apply appropriate decision techniques to assess whether the investment (a project) creates value for shareholders.</a:t>
          </a:r>
        </a:p>
        <a:p>
          <a:r>
            <a:rPr lang="en-US" sz="2000" baseline="0">
              <a:solidFill>
                <a:schemeClr val="dk1"/>
              </a:solidFill>
              <a:effectLst/>
              <a:latin typeface="Lucida Bright" panose="02040602050505020304" pitchFamily="18" charset="0"/>
              <a:ea typeface="+mn-ea"/>
              <a:cs typeface="+mn-cs"/>
            </a:rPr>
            <a:t> </a:t>
          </a:r>
        </a:p>
        <a:p>
          <a:r>
            <a:rPr lang="en-US" sz="2000" baseline="0">
              <a:solidFill>
                <a:schemeClr val="dk1"/>
              </a:solidFill>
              <a:effectLst/>
              <a:latin typeface="Lucida Bright" panose="02040602050505020304" pitchFamily="18" charset="0"/>
              <a:ea typeface="+mn-ea"/>
              <a:cs typeface="+mn-cs"/>
            </a:rPr>
            <a:t>Net Present Value (NPV) and Internal Rate of Return (IRR) are the generally preferred capital budgeting techniques. Both use the cost of capital as the required return needed to compensate shareholders for undertaking investments with the same risk as that of the firm. </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Both techniques indicate whether the proposed investment creates or destroys shareholder value. </a:t>
          </a:r>
        </a:p>
        <a:p>
          <a:r>
            <a:rPr lang="en-US" sz="2000" baseline="0">
              <a:solidFill>
                <a:schemeClr val="dk1"/>
              </a:solidFill>
              <a:effectLst/>
              <a:latin typeface="Lucida Bright" panose="02040602050505020304" pitchFamily="18" charset="0"/>
              <a:ea typeface="+mn-ea"/>
              <a:cs typeface="+mn-cs"/>
            </a:rPr>
            <a:t>Not all capital budgeting investments (projects) have the same level of risk as the firm's existing portfolio of projects. Risk adjusted discount rates provide a mechanism  for adjusting the discount rate to be consistent with the risk-return preferences of the market. Thereby, accepting only value creating-projects.</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These techniques enable the management to make capital budgeting decisions  that are consistent with the firm's goal of maximizing stock price.</a:t>
          </a:r>
        </a:p>
        <a:p>
          <a:endParaRPr lang="en-US" sz="2000" baseline="0">
            <a:solidFill>
              <a:schemeClr val="dk1"/>
            </a:solidFill>
            <a:effectLst/>
            <a:latin typeface="Lucida Bright" panose="02040602050505020304" pitchFamily="18" charset="0"/>
            <a:ea typeface="+mn-ea"/>
            <a:cs typeface="+mn-cs"/>
          </a:endParaRPr>
        </a:p>
      </xdr:txBody>
    </xdr:sp>
    <xdr:clientData/>
  </xdr:twoCellAnchor>
  <xdr:twoCellAnchor>
    <xdr:from>
      <xdr:col>6</xdr:col>
      <xdr:colOff>601437</xdr:colOff>
      <xdr:row>1</xdr:row>
      <xdr:rowOff>176893</xdr:rowOff>
    </xdr:from>
    <xdr:to>
      <xdr:col>8</xdr:col>
      <xdr:colOff>533400</xdr:colOff>
      <xdr:row>7</xdr:row>
      <xdr:rowOff>136072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C74E3DD1-FBAF-4F45-A0CF-E1C2398B718E}"/>
            </a:ext>
          </a:extLst>
        </xdr:cNvPr>
        <xdr:cNvSpPr/>
      </xdr:nvSpPr>
      <xdr:spPr>
        <a:xfrm>
          <a:off x="4324351" y="361950"/>
          <a:ext cx="1249135"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21</xdr:col>
      <xdr:colOff>370116</xdr:colOff>
      <xdr:row>2</xdr:row>
      <xdr:rowOff>32657</xdr:rowOff>
    </xdr:from>
    <xdr:to>
      <xdr:col>23</xdr:col>
      <xdr:colOff>228600</xdr:colOff>
      <xdr:row>7</xdr:row>
      <xdr:rowOff>65315</xdr:rowOff>
    </xdr:to>
    <xdr:sp macro="" textlink="">
      <xdr:nvSpPr>
        <xdr:cNvPr id="5" name="Right Arrow 4">
          <a:hlinkClick xmlns:r="http://schemas.openxmlformats.org/officeDocument/2006/relationships" r:id="rId2"/>
          <a:extLst>
            <a:ext uri="{FF2B5EF4-FFF2-40B4-BE49-F238E27FC236}">
              <a16:creationId xmlns:a16="http://schemas.microsoft.com/office/drawing/2014/main" id="{E885EBFF-4942-4A3E-9742-73598E43756D}"/>
            </a:ext>
          </a:extLst>
        </xdr:cNvPr>
        <xdr:cNvSpPr/>
      </xdr:nvSpPr>
      <xdr:spPr>
        <a:xfrm>
          <a:off x="14989630" y="402771"/>
          <a:ext cx="1099456" cy="957944"/>
        </a:xfrm>
        <a:prstGeom prst="rightArrow">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Next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275771</xdr:colOff>
      <xdr:row>1</xdr:row>
      <xdr:rowOff>85271</xdr:rowOff>
    </xdr:from>
    <xdr:to>
      <xdr:col>11</xdr:col>
      <xdr:colOff>724807</xdr:colOff>
      <xdr:row>5</xdr:row>
      <xdr:rowOff>161471</xdr:rowOff>
    </xdr:to>
    <xdr:sp macro="" textlink="">
      <xdr:nvSpPr>
        <xdr:cNvPr id="2" name="Rounded Rectangle 1">
          <a:extLst>
            <a:ext uri="{FF2B5EF4-FFF2-40B4-BE49-F238E27FC236}">
              <a16:creationId xmlns:a16="http://schemas.microsoft.com/office/drawing/2014/main" id="{00000000-0008-0000-1400-000002000000}"/>
            </a:ext>
          </a:extLst>
        </xdr:cNvPr>
        <xdr:cNvSpPr/>
      </xdr:nvSpPr>
      <xdr:spPr>
        <a:xfrm>
          <a:off x="2137228" y="270328"/>
          <a:ext cx="5489122"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Check Problem</a:t>
          </a:r>
          <a:r>
            <a:rPr lang="en-US" sz="3200" b="0" baseline="0">
              <a:solidFill>
                <a:schemeClr val="accent4">
                  <a:lumMod val="50000"/>
                </a:schemeClr>
              </a:solidFill>
              <a:latin typeface="Lucida Bright" panose="02040602050505020304" pitchFamily="18" charset="0"/>
            </a:rPr>
            <a:t> 1</a:t>
          </a:r>
          <a:endParaRPr lang="en-US" sz="3200" b="0">
            <a:solidFill>
              <a:schemeClr val="accent4">
                <a:lumMod val="50000"/>
              </a:schemeClr>
            </a:solidFill>
            <a:latin typeface="Lucida Bright" panose="02040602050505020304" pitchFamily="18" charset="0"/>
          </a:endParaRPr>
        </a:p>
      </xdr:txBody>
    </xdr:sp>
    <xdr:clientData/>
  </xdr:twoCellAnchor>
  <xdr:twoCellAnchor>
    <xdr:from>
      <xdr:col>0</xdr:col>
      <xdr:colOff>511628</xdr:colOff>
      <xdr:row>8</xdr:row>
      <xdr:rowOff>163284</xdr:rowOff>
    </xdr:from>
    <xdr:to>
      <xdr:col>11</xdr:col>
      <xdr:colOff>620486</xdr:colOff>
      <xdr:row>21</xdr:row>
      <xdr:rowOff>65313</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511628" y="1643741"/>
          <a:ext cx="7010401" cy="40277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g 9.10</a:t>
          </a:r>
          <a:r>
            <a:rPr lang="en-US" sz="800" baseline="0">
              <a:solidFill>
                <a:schemeClr val="tx1"/>
              </a:solidFill>
              <a:latin typeface="Lucida Bright" panose="02040602050505020304" pitchFamily="18" charset="0"/>
            </a:rPr>
            <a:t> </a:t>
          </a:r>
          <a:endParaRPr lang="en-US" sz="2000">
            <a:solidFill>
              <a:schemeClr val="tx1"/>
            </a:solidFill>
            <a:latin typeface="Lucida Bright" panose="02040602050505020304" pitchFamily="18" charset="0"/>
          </a:endParaRPr>
        </a:p>
        <a:p>
          <a:r>
            <a:rPr lang="en-US" sz="2000">
              <a:latin typeface="Lucida Bright" panose="02040602050505020304" pitchFamily="18" charset="0"/>
            </a:rPr>
            <a:t>A corporation is attempting to choose the better of two mutually exclusive projects.</a:t>
          </a:r>
          <a:r>
            <a:rPr lang="en-US" sz="2000" baseline="0">
              <a:latin typeface="Lucida Bright" panose="02040602050505020304" pitchFamily="18" charset="0"/>
            </a:rPr>
            <a:t> </a:t>
          </a:r>
        </a:p>
        <a:p>
          <a:endParaRPr lang="en-US" sz="2000" baseline="0">
            <a:latin typeface="Lucida Bright" panose="02040602050505020304" pitchFamily="18" charset="0"/>
          </a:endParaRPr>
        </a:p>
        <a:p>
          <a:r>
            <a:rPr lang="en-US" sz="2000" baseline="0">
              <a:latin typeface="Lucida Bright" panose="02040602050505020304" pitchFamily="18" charset="0"/>
            </a:rPr>
            <a:t>The relevant cash flows for the projects are shown in the table to the right. </a:t>
          </a:r>
        </a:p>
        <a:p>
          <a:endParaRPr lang="en-US" sz="2000" baseline="0">
            <a:latin typeface="Lucida Bright" panose="02040602050505020304" pitchFamily="18" charset="0"/>
          </a:endParaRPr>
        </a:p>
        <a:p>
          <a:r>
            <a:rPr lang="en-US" sz="2000" baseline="0">
              <a:latin typeface="Lucida Bright" panose="02040602050505020304" pitchFamily="18" charset="0"/>
            </a:rPr>
            <a:t>The firm's cost of capital is 15%.</a:t>
          </a:r>
        </a:p>
        <a:p>
          <a:endParaRPr lang="en-US" sz="2000" baseline="0">
            <a:latin typeface="Lucida Bright" panose="02040602050505020304" pitchFamily="18" charset="0"/>
          </a:endParaRPr>
        </a:p>
        <a:p>
          <a:r>
            <a:rPr lang="en-US" sz="2000" baseline="0">
              <a:latin typeface="Lucida Bright" panose="02040602050505020304" pitchFamily="18" charset="0"/>
            </a:rPr>
            <a:t>a) Calculate the IRR </a:t>
          </a:r>
        </a:p>
        <a:p>
          <a:endParaRPr lang="en-US" sz="2000" baseline="0">
            <a:latin typeface="Lucida Bright" panose="02040602050505020304" pitchFamily="18" charset="0"/>
          </a:endParaRPr>
        </a:p>
        <a:p>
          <a:r>
            <a:rPr lang="en-US" sz="2000" baseline="0">
              <a:latin typeface="Lucida Bright" panose="02040602050505020304" pitchFamily="18" charset="0"/>
            </a:rPr>
            <a:t>b) Which project is preferred?</a:t>
          </a:r>
          <a:endParaRPr lang="en-US" sz="2000">
            <a:latin typeface="Lucida Bright" panose="02040602050505020304" pitchFamily="18" charset="0"/>
          </a:endParaRPr>
        </a:p>
      </xdr:txBody>
    </xdr:sp>
    <xdr:clientData/>
  </xdr:twoCellAnchor>
  <xdr:twoCellAnchor>
    <xdr:from>
      <xdr:col>0</xdr:col>
      <xdr:colOff>405494</xdr:colOff>
      <xdr:row>0</xdr:row>
      <xdr:rowOff>166006</xdr:rowOff>
    </xdr:from>
    <xdr:to>
      <xdr:col>2</xdr:col>
      <xdr:colOff>413658</xdr:colOff>
      <xdr:row>6</xdr:row>
      <xdr:rowOff>125185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405494" y="166006"/>
          <a:ext cx="1249135"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532495</xdr:colOff>
      <xdr:row>3</xdr:row>
      <xdr:rowOff>12702</xdr:rowOff>
    </xdr:from>
    <xdr:to>
      <xdr:col>15</xdr:col>
      <xdr:colOff>1357086</xdr:colOff>
      <xdr:row>6</xdr:row>
      <xdr:rowOff>181430</xdr:rowOff>
    </xdr:to>
    <xdr:sp macro="" textlink="">
      <xdr:nvSpPr>
        <xdr:cNvPr id="9" name="Rounded Rectangle 8">
          <a:extLst>
            <a:ext uri="{FF2B5EF4-FFF2-40B4-BE49-F238E27FC236}">
              <a16:creationId xmlns:a16="http://schemas.microsoft.com/office/drawing/2014/main" id="{00000000-0008-0000-1400-000009000000}"/>
            </a:ext>
          </a:extLst>
        </xdr:cNvPr>
        <xdr:cNvSpPr/>
      </xdr:nvSpPr>
      <xdr:spPr>
        <a:xfrm>
          <a:off x="9091388" y="584202"/>
          <a:ext cx="2484662"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Answer</a:t>
          </a:r>
        </a:p>
      </xdr:txBody>
    </xdr:sp>
    <xdr:clientData/>
  </xdr:twoCellAnchor>
  <xdr:twoCellAnchor>
    <xdr:from>
      <xdr:col>12</xdr:col>
      <xdr:colOff>195943</xdr:colOff>
      <xdr:row>7</xdr:row>
      <xdr:rowOff>119743</xdr:rowOff>
    </xdr:from>
    <xdr:to>
      <xdr:col>12</xdr:col>
      <xdr:colOff>195943</xdr:colOff>
      <xdr:row>40</xdr:row>
      <xdr:rowOff>21771</xdr:rowOff>
    </xdr:to>
    <xdr:cxnSp macro="">
      <xdr:nvCxnSpPr>
        <xdr:cNvPr id="7" name="Straight Connector 6">
          <a:extLst>
            <a:ext uri="{FF2B5EF4-FFF2-40B4-BE49-F238E27FC236}">
              <a16:creationId xmlns:a16="http://schemas.microsoft.com/office/drawing/2014/main" id="{00000000-0008-0000-1400-000007000000}"/>
            </a:ext>
          </a:extLst>
        </xdr:cNvPr>
        <xdr:cNvCxnSpPr/>
      </xdr:nvCxnSpPr>
      <xdr:spPr>
        <a:xfrm flipH="1">
          <a:off x="8033657" y="1415143"/>
          <a:ext cx="0" cy="10221685"/>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13</xdr:col>
      <xdr:colOff>337457</xdr:colOff>
      <xdr:row>37</xdr:row>
      <xdr:rowOff>261256</xdr:rowOff>
    </xdr:from>
    <xdr:to>
      <xdr:col>19</xdr:col>
      <xdr:colOff>544286</xdr:colOff>
      <xdr:row>46</xdr:row>
      <xdr:rowOff>65315</xdr:rowOff>
    </xdr:to>
    <xdr:sp macro="" textlink="">
      <xdr:nvSpPr>
        <xdr:cNvPr id="11" name="TextBox 10">
          <a:extLst>
            <a:ext uri="{FF2B5EF4-FFF2-40B4-BE49-F238E27FC236}">
              <a16:creationId xmlns:a16="http://schemas.microsoft.com/office/drawing/2014/main" id="{DA91ADB1-F110-43D3-8591-5F56E26891A2}"/>
            </a:ext>
          </a:extLst>
        </xdr:cNvPr>
        <xdr:cNvSpPr txBox="1"/>
      </xdr:nvSpPr>
      <xdr:spPr>
        <a:xfrm>
          <a:off x="9035143" y="10972799"/>
          <a:ext cx="8316686" cy="241663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g 9.10</a:t>
          </a:r>
          <a:r>
            <a:rPr lang="en-US" sz="800" baseline="0">
              <a:solidFill>
                <a:schemeClr val="tx1"/>
              </a:solidFill>
              <a:latin typeface="Lucida Bright" panose="02040602050505020304" pitchFamily="18" charset="0"/>
            </a:rPr>
            <a:t> </a:t>
          </a:r>
          <a:endParaRPr lang="en-US" sz="2000">
            <a:solidFill>
              <a:schemeClr val="tx1"/>
            </a:solidFill>
            <a:latin typeface="Lucida Bright" panose="02040602050505020304" pitchFamily="18" charset="0"/>
          </a:endParaRPr>
        </a:p>
        <a:p>
          <a:r>
            <a:rPr lang="en-US" sz="2000" baseline="0">
              <a:latin typeface="Lucida Bright" panose="02040602050505020304" pitchFamily="18" charset="0"/>
            </a:rPr>
            <a:t>Which investment is preferred?</a:t>
          </a:r>
        </a:p>
        <a:p>
          <a:endParaRPr lang="en-US" sz="2000" baseline="0">
            <a:latin typeface="Lucida Bright" panose="02040602050505020304" pitchFamily="18" charset="0"/>
          </a:endParaRPr>
        </a:p>
        <a:p>
          <a:r>
            <a:rPr lang="en-US" sz="2000" baseline="0">
              <a:latin typeface="Lucida Bright" panose="02040602050505020304" pitchFamily="18" charset="0"/>
            </a:rPr>
            <a:t>Since in both cases the IRR is greated than the cost of capital, both investments can be accepted.</a:t>
          </a:r>
        </a:p>
        <a:p>
          <a:endParaRPr lang="en-US" sz="2000" baseline="0">
            <a:latin typeface="Lucida Bright" panose="02040602050505020304" pitchFamily="18" charset="0"/>
          </a:endParaRPr>
        </a:p>
        <a:p>
          <a:r>
            <a:rPr lang="en-US" sz="2000" baseline="0">
              <a:latin typeface="Lucida Bright" panose="02040602050505020304" pitchFamily="18" charset="0"/>
            </a:rPr>
            <a:t>The investment X is preferred because the IRR is higher.</a:t>
          </a:r>
          <a:endParaRPr lang="en-US" sz="2000">
            <a:latin typeface="Lucida Bright" panose="02040602050505020304" pitchFamily="18" charset="0"/>
          </a:endParaRPr>
        </a:p>
      </xdr:txBody>
    </xdr:sp>
    <xdr:clientData/>
  </xdr:twoCellAnchor>
  <xdr:twoCellAnchor>
    <xdr:from>
      <xdr:col>20</xdr:col>
      <xdr:colOff>108857</xdr:colOff>
      <xdr:row>11</xdr:row>
      <xdr:rowOff>2177</xdr:rowOff>
    </xdr:from>
    <xdr:to>
      <xdr:col>30</xdr:col>
      <xdr:colOff>167640</xdr:colOff>
      <xdr:row>13</xdr:row>
      <xdr:rowOff>487681</xdr:rowOff>
    </xdr:to>
    <xdr:sp macro="" textlink="">
      <xdr:nvSpPr>
        <xdr:cNvPr id="8" name="TextBox 7">
          <a:extLst>
            <a:ext uri="{FF2B5EF4-FFF2-40B4-BE49-F238E27FC236}">
              <a16:creationId xmlns:a16="http://schemas.microsoft.com/office/drawing/2014/main" id="{1FC9A62B-6020-D748-A110-6E6AAD81CB2E}"/>
            </a:ext>
          </a:extLst>
        </xdr:cNvPr>
        <xdr:cNvSpPr txBox="1"/>
      </xdr:nvSpPr>
      <xdr:spPr>
        <a:xfrm>
          <a:off x="17634857" y="2013857"/>
          <a:ext cx="6307183" cy="10189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a:latin typeface="Lucida Bright" panose="02040602050505020304" pitchFamily="18" charset="0"/>
            </a:rPr>
            <a:t>Path:</a:t>
          </a:r>
          <a:r>
            <a:rPr lang="en-US" sz="2800" baseline="0">
              <a:latin typeface="Lucida Bright" panose="02040602050505020304" pitchFamily="18" charset="0"/>
            </a:rPr>
            <a:t> Formulas to Financial to IRR</a:t>
          </a:r>
          <a:endParaRPr lang="en-US" sz="2800">
            <a:latin typeface="Lucida Bright" panose="020406020505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555171</xdr:colOff>
      <xdr:row>1</xdr:row>
      <xdr:rowOff>54428</xdr:rowOff>
    </xdr:from>
    <xdr:to>
      <xdr:col>11</xdr:col>
      <xdr:colOff>762000</xdr:colOff>
      <xdr:row>5</xdr:row>
      <xdr:rowOff>130628</xdr:rowOff>
    </xdr:to>
    <xdr:sp macro="" textlink="">
      <xdr:nvSpPr>
        <xdr:cNvPr id="2" name="Rounded Rectangle 1">
          <a:extLst>
            <a:ext uri="{FF2B5EF4-FFF2-40B4-BE49-F238E27FC236}">
              <a16:creationId xmlns:a16="http://schemas.microsoft.com/office/drawing/2014/main" id="{00000000-0008-0000-1300-000002000000}"/>
            </a:ext>
          </a:extLst>
        </xdr:cNvPr>
        <xdr:cNvSpPr/>
      </xdr:nvSpPr>
      <xdr:spPr>
        <a:xfrm>
          <a:off x="2416628" y="239485"/>
          <a:ext cx="5246915"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baseline="0">
              <a:solidFill>
                <a:schemeClr val="accent4">
                  <a:lumMod val="50000"/>
                </a:schemeClr>
              </a:solidFill>
              <a:latin typeface="Lucida Bright" panose="02040602050505020304" pitchFamily="18" charset="0"/>
            </a:rPr>
            <a:t> Problem </a:t>
          </a:r>
          <a:r>
            <a:rPr lang="en-US" sz="3200" b="0" baseline="0">
              <a:solidFill>
                <a:srgbClr val="FF0000"/>
              </a:solidFill>
              <a:latin typeface="Lucida Bright" panose="02040602050505020304" pitchFamily="18" charset="0"/>
            </a:rPr>
            <a:t>1</a:t>
          </a:r>
          <a:endParaRPr lang="en-US" sz="3200" b="0">
            <a:solidFill>
              <a:srgbClr val="FF0000"/>
            </a:solidFill>
            <a:latin typeface="Lucida Bright" panose="02040602050505020304" pitchFamily="18" charset="0"/>
          </a:endParaRPr>
        </a:p>
      </xdr:txBody>
    </xdr:sp>
    <xdr:clientData/>
  </xdr:twoCellAnchor>
  <xdr:twoCellAnchor>
    <xdr:from>
      <xdr:col>13</xdr:col>
      <xdr:colOff>32659</xdr:colOff>
      <xdr:row>1</xdr:row>
      <xdr:rowOff>81643</xdr:rowOff>
    </xdr:from>
    <xdr:to>
      <xdr:col>15</xdr:col>
      <xdr:colOff>1910443</xdr:colOff>
      <xdr:row>5</xdr:row>
      <xdr:rowOff>59871</xdr:rowOff>
    </xdr:to>
    <xdr:sp macro="" textlink="">
      <xdr:nvSpPr>
        <xdr:cNvPr id="5" name="Rounded Rectangle 4">
          <a:extLst>
            <a:ext uri="{FF2B5EF4-FFF2-40B4-BE49-F238E27FC236}">
              <a16:creationId xmlns:a16="http://schemas.microsoft.com/office/drawing/2014/main" id="{00000000-0008-0000-1300-000005000000}"/>
            </a:ext>
          </a:extLst>
        </xdr:cNvPr>
        <xdr:cNvSpPr/>
      </xdr:nvSpPr>
      <xdr:spPr>
        <a:xfrm>
          <a:off x="8591552" y="272143"/>
          <a:ext cx="3537855"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Worksheet</a:t>
          </a:r>
        </a:p>
      </xdr:txBody>
    </xdr:sp>
    <xdr:clientData/>
  </xdr:twoCellAnchor>
  <xdr:twoCellAnchor>
    <xdr:from>
      <xdr:col>12</xdr:col>
      <xdr:colOff>54429</xdr:colOff>
      <xdr:row>7</xdr:row>
      <xdr:rowOff>141514</xdr:rowOff>
    </xdr:from>
    <xdr:to>
      <xdr:col>12</xdr:col>
      <xdr:colOff>54429</xdr:colOff>
      <xdr:row>36</xdr:row>
      <xdr:rowOff>43542</xdr:rowOff>
    </xdr:to>
    <xdr:cxnSp macro="">
      <xdr:nvCxnSpPr>
        <xdr:cNvPr id="6" name="Straight Connector 5">
          <a:extLst>
            <a:ext uri="{FF2B5EF4-FFF2-40B4-BE49-F238E27FC236}">
              <a16:creationId xmlns:a16="http://schemas.microsoft.com/office/drawing/2014/main" id="{00000000-0008-0000-1300-000006000000}"/>
            </a:ext>
          </a:extLst>
        </xdr:cNvPr>
        <xdr:cNvCxnSpPr/>
      </xdr:nvCxnSpPr>
      <xdr:spPr>
        <a:xfrm flipH="1">
          <a:off x="7741104" y="1475014"/>
          <a:ext cx="0" cy="6864803"/>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511628</xdr:colOff>
      <xdr:row>8</xdr:row>
      <xdr:rowOff>163285</xdr:rowOff>
    </xdr:from>
    <xdr:to>
      <xdr:col>11</xdr:col>
      <xdr:colOff>620486</xdr:colOff>
      <xdr:row>20</xdr:row>
      <xdr:rowOff>43543</xdr:rowOff>
    </xdr:to>
    <xdr:sp macro="" textlink="">
      <xdr:nvSpPr>
        <xdr:cNvPr id="14" name="TextBox 13">
          <a:extLst>
            <a:ext uri="{FF2B5EF4-FFF2-40B4-BE49-F238E27FC236}">
              <a16:creationId xmlns:a16="http://schemas.microsoft.com/office/drawing/2014/main" id="{5A9778A2-332E-4EC5-B776-BD45738327F8}"/>
            </a:ext>
          </a:extLst>
        </xdr:cNvPr>
        <xdr:cNvSpPr txBox="1"/>
      </xdr:nvSpPr>
      <xdr:spPr>
        <a:xfrm>
          <a:off x="511628" y="1626325"/>
          <a:ext cx="7050678" cy="394171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rPr>
            <a:t>HeizerG</a:t>
          </a:r>
          <a:r>
            <a:rPr lang="en-US" sz="800" baseline="0">
              <a:solidFill>
                <a:schemeClr val="bg1"/>
              </a:solidFill>
              <a:latin typeface="Lucida Bright" panose="02040602050505020304" pitchFamily="18" charset="0"/>
            </a:rPr>
            <a:t> 9.10 670</a:t>
          </a:r>
          <a:r>
            <a:rPr lang="en-US" sz="800" b="0" i="0" u="none" strike="noStrike">
              <a:solidFill>
                <a:schemeClr val="bg1"/>
              </a:solidFill>
              <a:effectLst/>
              <a:latin typeface="Lucida Bright" panose="02040602050505020304" pitchFamily="18" charset="0"/>
              <a:ea typeface="+mn-ea"/>
              <a:cs typeface="+mn-cs"/>
            </a:rPr>
            <a:t> </a:t>
          </a:r>
          <a:r>
            <a:rPr lang="en-US" sz="2000">
              <a:latin typeface="Lucida Bright" panose="02040602050505020304" pitchFamily="18" charset="0"/>
            </a:rPr>
            <a:t> </a:t>
          </a:r>
        </a:p>
        <a:p>
          <a:r>
            <a:rPr lang="en-US" sz="2000">
              <a:latin typeface="Lucida Bright" panose="02040602050505020304" pitchFamily="18" charset="0"/>
            </a:rPr>
            <a:t>A corporation is attempting to choose the better of two mutually exclusive projects.</a:t>
          </a:r>
          <a:r>
            <a:rPr lang="en-US" sz="2000" baseline="0">
              <a:latin typeface="Lucida Bright" panose="02040602050505020304" pitchFamily="18" charset="0"/>
            </a:rPr>
            <a:t> </a:t>
          </a:r>
        </a:p>
        <a:p>
          <a:endParaRPr lang="en-US" sz="2000" baseline="0">
            <a:latin typeface="Lucida Bright" panose="02040602050505020304" pitchFamily="18" charset="0"/>
          </a:endParaRPr>
        </a:p>
        <a:p>
          <a:r>
            <a:rPr lang="en-US" sz="2000" baseline="0">
              <a:latin typeface="Lucida Bright" panose="02040602050505020304" pitchFamily="18" charset="0"/>
            </a:rPr>
            <a:t>The relevant cash flows for the projects are shown in the table to the right. </a:t>
          </a:r>
        </a:p>
        <a:p>
          <a:endParaRPr lang="en-US" sz="2000" baseline="0">
            <a:latin typeface="Lucida Bright" panose="02040602050505020304" pitchFamily="18" charset="0"/>
          </a:endParaRPr>
        </a:p>
        <a:p>
          <a:r>
            <a:rPr lang="en-US" sz="2000" baseline="0">
              <a:latin typeface="Lucida Bright" panose="02040602050505020304" pitchFamily="18" charset="0"/>
            </a:rPr>
            <a:t>The firm's cost of capital is 15%.</a:t>
          </a:r>
        </a:p>
        <a:p>
          <a:endParaRPr lang="en-US" sz="2000" baseline="0">
            <a:latin typeface="Lucida Bright" panose="02040602050505020304" pitchFamily="18" charset="0"/>
          </a:endParaRPr>
        </a:p>
        <a:p>
          <a:r>
            <a:rPr lang="en-US" sz="2000" baseline="0">
              <a:latin typeface="Lucida Bright" panose="02040602050505020304" pitchFamily="18" charset="0"/>
            </a:rPr>
            <a:t>a) Calculate the IRR </a:t>
          </a:r>
        </a:p>
        <a:p>
          <a:endParaRPr lang="en-US" sz="2000" baseline="0">
            <a:latin typeface="Lucida Bright" panose="02040602050505020304" pitchFamily="18" charset="0"/>
          </a:endParaRPr>
        </a:p>
        <a:p>
          <a:r>
            <a:rPr lang="en-US" sz="2000" baseline="0">
              <a:latin typeface="Lucida Bright" panose="02040602050505020304" pitchFamily="18" charset="0"/>
            </a:rPr>
            <a:t>b) Which project is preferred?</a:t>
          </a:r>
          <a:endParaRPr lang="en-US" sz="2000">
            <a:latin typeface="Lucida Bright" panose="02040602050505020304" pitchFamily="18" charset="0"/>
          </a:endParaRPr>
        </a:p>
      </xdr:txBody>
    </xdr:sp>
    <xdr:clientData/>
  </xdr:twoCellAnchor>
  <xdr:twoCellAnchor>
    <xdr:from>
      <xdr:col>0</xdr:col>
      <xdr:colOff>405494</xdr:colOff>
      <xdr:row>0</xdr:row>
      <xdr:rowOff>166006</xdr:rowOff>
    </xdr:from>
    <xdr:to>
      <xdr:col>2</xdr:col>
      <xdr:colOff>413658</xdr:colOff>
      <xdr:row>6</xdr:row>
      <xdr:rowOff>125185</xdr:rowOff>
    </xdr:to>
    <xdr:sp macro="" textlink="">
      <xdr:nvSpPr>
        <xdr:cNvPr id="15" name="Left Arrow 3">
          <a:hlinkClick xmlns:r="http://schemas.openxmlformats.org/officeDocument/2006/relationships" r:id="rId1"/>
          <a:extLst>
            <a:ext uri="{FF2B5EF4-FFF2-40B4-BE49-F238E27FC236}">
              <a16:creationId xmlns:a16="http://schemas.microsoft.com/office/drawing/2014/main" id="{8CC8DE63-FF6B-4BEB-BF51-09A706570A8D}"/>
            </a:ext>
          </a:extLst>
        </xdr:cNvPr>
        <xdr:cNvSpPr/>
      </xdr:nvSpPr>
      <xdr:spPr>
        <a:xfrm>
          <a:off x="405494" y="166006"/>
          <a:ext cx="1257844" cy="10564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16</xdr:col>
      <xdr:colOff>367393</xdr:colOff>
      <xdr:row>1</xdr:row>
      <xdr:rowOff>0</xdr:rowOff>
    </xdr:from>
    <xdr:to>
      <xdr:col>17</xdr:col>
      <xdr:colOff>847269</xdr:colOff>
      <xdr:row>5</xdr:row>
      <xdr:rowOff>117927</xdr:rowOff>
    </xdr:to>
    <xdr:sp macro="" textlink="">
      <xdr:nvSpPr>
        <xdr:cNvPr id="9" name="Rounded Rectangle 7">
          <a:hlinkClick xmlns:r="http://schemas.openxmlformats.org/officeDocument/2006/relationships" r:id="rId2"/>
          <a:extLst>
            <a:ext uri="{FF2B5EF4-FFF2-40B4-BE49-F238E27FC236}">
              <a16:creationId xmlns:a16="http://schemas.microsoft.com/office/drawing/2014/main" id="{4218D87E-8582-4F6A-A0B4-BE3F939FE834}"/>
            </a:ext>
          </a:extLst>
        </xdr:cNvPr>
        <xdr:cNvSpPr/>
      </xdr:nvSpPr>
      <xdr:spPr>
        <a:xfrm>
          <a:off x="12681857" y="190500"/>
          <a:ext cx="2180769" cy="8799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142421</xdr:colOff>
      <xdr:row>1</xdr:row>
      <xdr:rowOff>170543</xdr:rowOff>
    </xdr:from>
    <xdr:to>
      <xdr:col>13</xdr:col>
      <xdr:colOff>101600</xdr:colOff>
      <xdr:row>6</xdr:row>
      <xdr:rowOff>68943</xdr:rowOff>
    </xdr:to>
    <xdr:sp macro="" textlink="">
      <xdr:nvSpPr>
        <xdr:cNvPr id="2" name="Rounded Rectangle 1">
          <a:extLst>
            <a:ext uri="{FF2B5EF4-FFF2-40B4-BE49-F238E27FC236}">
              <a16:creationId xmlns:a16="http://schemas.microsoft.com/office/drawing/2014/main" id="{00000000-0008-0000-1600-000002000000}"/>
            </a:ext>
          </a:extLst>
        </xdr:cNvPr>
        <xdr:cNvSpPr/>
      </xdr:nvSpPr>
      <xdr:spPr>
        <a:xfrm>
          <a:off x="2631621" y="348343"/>
          <a:ext cx="6194879"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rPr>
            <a:t>Problem</a:t>
          </a:r>
          <a:r>
            <a:rPr lang="en-US" sz="3200" b="1" baseline="0">
              <a:solidFill>
                <a:schemeClr val="accent4">
                  <a:lumMod val="50000"/>
                </a:schemeClr>
              </a:solidFill>
              <a:latin typeface="Lucida Bright" panose="02040602050505020304" pitchFamily="18" charset="0"/>
            </a:rPr>
            <a:t> 2</a:t>
          </a:r>
          <a:endParaRPr lang="en-US" sz="3200" b="1">
            <a:solidFill>
              <a:schemeClr val="accent4">
                <a:lumMod val="50000"/>
              </a:schemeClr>
            </a:solidFill>
            <a:latin typeface="Lucida Bright" panose="02040602050505020304" pitchFamily="18" charset="0"/>
          </a:endParaRPr>
        </a:p>
      </xdr:txBody>
    </xdr:sp>
    <xdr:clientData/>
  </xdr:twoCellAnchor>
  <xdr:twoCellAnchor>
    <xdr:from>
      <xdr:col>14</xdr:col>
      <xdr:colOff>261257</xdr:colOff>
      <xdr:row>8</xdr:row>
      <xdr:rowOff>125185</xdr:rowOff>
    </xdr:from>
    <xdr:to>
      <xdr:col>14</xdr:col>
      <xdr:colOff>261257</xdr:colOff>
      <xdr:row>41</xdr:row>
      <xdr:rowOff>47172</xdr:rowOff>
    </xdr:to>
    <xdr:cxnSp macro="">
      <xdr:nvCxnSpPr>
        <xdr:cNvPr id="4101" name="Straight Connector 4100">
          <a:extLst>
            <a:ext uri="{FF2B5EF4-FFF2-40B4-BE49-F238E27FC236}">
              <a16:creationId xmlns:a16="http://schemas.microsoft.com/office/drawing/2014/main" id="{00000000-0008-0000-1600-000005100000}"/>
            </a:ext>
          </a:extLst>
        </xdr:cNvPr>
        <xdr:cNvCxnSpPr/>
      </xdr:nvCxnSpPr>
      <xdr:spPr>
        <a:xfrm>
          <a:off x="9720943" y="1605642"/>
          <a:ext cx="0" cy="1027430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830943</xdr:colOff>
      <xdr:row>1</xdr:row>
      <xdr:rowOff>84365</xdr:rowOff>
    </xdr:from>
    <xdr:to>
      <xdr:col>17</xdr:col>
      <xdr:colOff>1045030</xdr:colOff>
      <xdr:row>6</xdr:row>
      <xdr:rowOff>152400</xdr:rowOff>
    </xdr:to>
    <xdr:sp macro="" textlink="">
      <xdr:nvSpPr>
        <xdr:cNvPr id="7" name="Rounded Rectangle 6">
          <a:hlinkClick xmlns:r="http://schemas.openxmlformats.org/officeDocument/2006/relationships" r:id="rId1"/>
          <a:extLst>
            <a:ext uri="{FF2B5EF4-FFF2-40B4-BE49-F238E27FC236}">
              <a16:creationId xmlns:a16="http://schemas.microsoft.com/office/drawing/2014/main" id="{00000000-0008-0000-1600-000007000000}"/>
            </a:ext>
          </a:extLst>
        </xdr:cNvPr>
        <xdr:cNvSpPr/>
      </xdr:nvSpPr>
      <xdr:spPr>
        <a:xfrm>
          <a:off x="13382172" y="269422"/>
          <a:ext cx="1966687" cy="993321"/>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0</xdr:col>
      <xdr:colOff>524328</xdr:colOff>
      <xdr:row>10</xdr:row>
      <xdr:rowOff>63500</xdr:rowOff>
    </xdr:from>
    <xdr:to>
      <xdr:col>13</xdr:col>
      <xdr:colOff>435428</xdr:colOff>
      <xdr:row>17</xdr:row>
      <xdr:rowOff>925286</xdr:rowOff>
    </xdr:to>
    <xdr:sp macro="" textlink="">
      <xdr:nvSpPr>
        <xdr:cNvPr id="9" name="TextBox 8">
          <a:extLst>
            <a:ext uri="{FF2B5EF4-FFF2-40B4-BE49-F238E27FC236}">
              <a16:creationId xmlns:a16="http://schemas.microsoft.com/office/drawing/2014/main" id="{893F46AC-1611-43C0-AD9A-EB81857C26F8}"/>
            </a:ext>
          </a:extLst>
        </xdr:cNvPr>
        <xdr:cNvSpPr txBox="1"/>
      </xdr:nvSpPr>
      <xdr:spPr>
        <a:xfrm>
          <a:off x="524328" y="1914071"/>
          <a:ext cx="8608786" cy="341992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rPr>
            <a:t>HeizerG</a:t>
          </a:r>
        </a:p>
        <a:p>
          <a:r>
            <a:rPr lang="en-US" sz="800" baseline="0">
              <a:solidFill>
                <a:schemeClr val="bg1"/>
              </a:solidFill>
              <a:latin typeface="Lucida Bright" panose="02040602050505020304" pitchFamily="18" charset="0"/>
            </a:rPr>
            <a:t>g9.12</a:t>
          </a:r>
        </a:p>
        <a:p>
          <a:r>
            <a:rPr lang="en-US" sz="2000">
              <a:solidFill>
                <a:schemeClr val="tx1"/>
              </a:solidFill>
              <a:latin typeface="Lucida Bright" panose="02040602050505020304" pitchFamily="18" charset="0"/>
            </a:rPr>
            <a:t>A LM manufacturer has prepared the following estimates for long term</a:t>
          </a:r>
          <a:r>
            <a:rPr lang="en-US" sz="2000" baseline="0">
              <a:solidFill>
                <a:schemeClr val="tx1"/>
              </a:solidFill>
              <a:latin typeface="Lucida Bright" panose="02040602050505020304" pitchFamily="18" charset="0"/>
            </a:rPr>
            <a:t> investment it is considering.</a:t>
          </a:r>
        </a:p>
        <a:p>
          <a:r>
            <a:rPr lang="en-US" sz="2000" baseline="0">
              <a:solidFill>
                <a:schemeClr val="tx1"/>
              </a:solidFill>
              <a:latin typeface="Lucida Bright" panose="02040602050505020304" pitchFamily="18" charset="0"/>
            </a:rPr>
            <a:t>The key data points are shown in the table to the right.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a) What is the NPV for this proposed investment?</a:t>
          </a:r>
        </a:p>
        <a:p>
          <a:r>
            <a:rPr lang="en-US" sz="2000" baseline="0">
              <a:solidFill>
                <a:schemeClr val="tx1"/>
              </a:solidFill>
              <a:latin typeface="Lucida Bright" panose="02040602050505020304" pitchFamily="18" charset="0"/>
            </a:rPr>
            <a:t>b) What is the IRR for this proposed investment?</a:t>
          </a:r>
        </a:p>
        <a:p>
          <a:r>
            <a:rPr lang="en-US" sz="2000" baseline="0">
              <a:solidFill>
                <a:schemeClr val="tx1"/>
              </a:solidFill>
              <a:latin typeface="Lucida Bright" panose="02040602050505020304" pitchFamily="18" charset="0"/>
            </a:rPr>
            <a:t>c) Would you recommend for this firm to fund this investment?</a:t>
          </a:r>
          <a:endParaRPr lang="en-US" sz="2000">
            <a:solidFill>
              <a:schemeClr val="tx1"/>
            </a:solidFill>
            <a:latin typeface="Lucida Bright" panose="02040602050505020304" pitchFamily="18" charset="0"/>
          </a:endParaRPr>
        </a:p>
      </xdr:txBody>
    </xdr:sp>
    <xdr:clientData/>
  </xdr:twoCellAnchor>
  <xdr:twoCellAnchor>
    <xdr:from>
      <xdr:col>0</xdr:col>
      <xdr:colOff>494394</xdr:colOff>
      <xdr:row>1</xdr:row>
      <xdr:rowOff>13606</xdr:rowOff>
    </xdr:from>
    <xdr:to>
      <xdr:col>3</xdr:col>
      <xdr:colOff>304800</xdr:colOff>
      <xdr:row>8</xdr:row>
      <xdr:rowOff>12700</xdr:rowOff>
    </xdr:to>
    <xdr:sp macro="" textlink="">
      <xdr:nvSpPr>
        <xdr:cNvPr id="10" name="Left Arrow 3">
          <a:hlinkClick xmlns:r="http://schemas.openxmlformats.org/officeDocument/2006/relationships" r:id="rId2"/>
          <a:extLst>
            <a:ext uri="{FF2B5EF4-FFF2-40B4-BE49-F238E27FC236}">
              <a16:creationId xmlns:a16="http://schemas.microsoft.com/office/drawing/2014/main" id="{8CC2889D-C04A-4D97-BCCE-F384C0BD1BCD}"/>
            </a:ext>
          </a:extLst>
        </xdr:cNvPr>
        <xdr:cNvSpPr/>
      </xdr:nvSpPr>
      <xdr:spPr>
        <a:xfrm>
          <a:off x="494394" y="191406"/>
          <a:ext cx="1677306" cy="124369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234045</xdr:colOff>
      <xdr:row>2</xdr:row>
      <xdr:rowOff>96159</xdr:rowOff>
    </xdr:from>
    <xdr:to>
      <xdr:col>15</xdr:col>
      <xdr:colOff>1840593</xdr:colOff>
      <xdr:row>6</xdr:row>
      <xdr:rowOff>74387</xdr:rowOff>
    </xdr:to>
    <xdr:sp macro="" textlink="">
      <xdr:nvSpPr>
        <xdr:cNvPr id="11" name="Rounded Rectangle 8">
          <a:extLst>
            <a:ext uri="{FF2B5EF4-FFF2-40B4-BE49-F238E27FC236}">
              <a16:creationId xmlns:a16="http://schemas.microsoft.com/office/drawing/2014/main" id="{8F97AFFD-F390-4B99-B707-6DFA28D9EF15}"/>
            </a:ext>
          </a:extLst>
        </xdr:cNvPr>
        <xdr:cNvSpPr/>
      </xdr:nvSpPr>
      <xdr:spPr>
        <a:xfrm>
          <a:off x="9720945" y="451759"/>
          <a:ext cx="2546348" cy="6894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198663</xdr:colOff>
      <xdr:row>1</xdr:row>
      <xdr:rowOff>97972</xdr:rowOff>
    </xdr:from>
    <xdr:to>
      <xdr:col>13</xdr:col>
      <xdr:colOff>653142</xdr:colOff>
      <xdr:row>5</xdr:row>
      <xdr:rowOff>174172</xdr:rowOff>
    </xdr:to>
    <xdr:sp macro="" textlink="">
      <xdr:nvSpPr>
        <xdr:cNvPr id="2" name="Rounded Rectangle 1">
          <a:extLst>
            <a:ext uri="{FF2B5EF4-FFF2-40B4-BE49-F238E27FC236}">
              <a16:creationId xmlns:a16="http://schemas.microsoft.com/office/drawing/2014/main" id="{00000000-0008-0000-1500-000002000000}"/>
            </a:ext>
          </a:extLst>
        </xdr:cNvPr>
        <xdr:cNvSpPr/>
      </xdr:nvSpPr>
      <xdr:spPr>
        <a:xfrm>
          <a:off x="2680606" y="283029"/>
          <a:ext cx="6670222"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Problem </a:t>
          </a:r>
          <a:r>
            <a:rPr lang="en-US" sz="3200" b="0" baseline="0">
              <a:solidFill>
                <a:srgbClr val="FF0000"/>
              </a:solidFill>
              <a:latin typeface="Lucida Bright" panose="02040602050505020304" pitchFamily="18" charset="0"/>
            </a:rPr>
            <a:t>2</a:t>
          </a:r>
          <a:endParaRPr lang="en-US" sz="3200" b="0">
            <a:solidFill>
              <a:srgbClr val="FF0000"/>
            </a:solidFill>
            <a:latin typeface="Lucida Bright" panose="02040602050505020304" pitchFamily="18" charset="0"/>
          </a:endParaRPr>
        </a:p>
      </xdr:txBody>
    </xdr:sp>
    <xdr:clientData/>
  </xdr:twoCellAnchor>
  <xdr:twoCellAnchor>
    <xdr:from>
      <xdr:col>0</xdr:col>
      <xdr:colOff>405494</xdr:colOff>
      <xdr:row>1</xdr:row>
      <xdr:rowOff>68034</xdr:rowOff>
    </xdr:from>
    <xdr:to>
      <xdr:col>2</xdr:col>
      <xdr:colOff>566058</xdr:colOff>
      <xdr:row>7</xdr:row>
      <xdr:rowOff>119742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500-000004000000}"/>
            </a:ext>
          </a:extLst>
        </xdr:cNvPr>
        <xdr:cNvSpPr/>
      </xdr:nvSpPr>
      <xdr:spPr>
        <a:xfrm>
          <a:off x="405494" y="253091"/>
          <a:ext cx="1401535" cy="11620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54428</xdr:colOff>
      <xdr:row>9</xdr:row>
      <xdr:rowOff>5442</xdr:rowOff>
    </xdr:from>
    <xdr:to>
      <xdr:col>13</xdr:col>
      <xdr:colOff>54428</xdr:colOff>
      <xdr:row>40</xdr:row>
      <xdr:rowOff>112486</xdr:rowOff>
    </xdr:to>
    <xdr:cxnSp macro="">
      <xdr:nvCxnSpPr>
        <xdr:cNvPr id="13" name="Straight Connector 12">
          <a:extLst>
            <a:ext uri="{FF2B5EF4-FFF2-40B4-BE49-F238E27FC236}">
              <a16:creationId xmlns:a16="http://schemas.microsoft.com/office/drawing/2014/main" id="{49DAF32C-1B1A-41C6-900A-721B96ECE224}"/>
            </a:ext>
          </a:extLst>
        </xdr:cNvPr>
        <xdr:cNvCxnSpPr/>
      </xdr:nvCxnSpPr>
      <xdr:spPr>
        <a:xfrm>
          <a:off x="8794568" y="1651362"/>
          <a:ext cx="0" cy="102264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524328</xdr:colOff>
      <xdr:row>10</xdr:row>
      <xdr:rowOff>63500</xdr:rowOff>
    </xdr:from>
    <xdr:to>
      <xdr:col>12</xdr:col>
      <xdr:colOff>217715</xdr:colOff>
      <xdr:row>17</xdr:row>
      <xdr:rowOff>1001486</xdr:rowOff>
    </xdr:to>
    <xdr:sp macro="" textlink="">
      <xdr:nvSpPr>
        <xdr:cNvPr id="15" name="TextBox 14">
          <a:extLst>
            <a:ext uri="{FF2B5EF4-FFF2-40B4-BE49-F238E27FC236}">
              <a16:creationId xmlns:a16="http://schemas.microsoft.com/office/drawing/2014/main" id="{6942B0A1-A028-4F08-88FF-3507AE939894}"/>
            </a:ext>
          </a:extLst>
        </xdr:cNvPr>
        <xdr:cNvSpPr txBox="1"/>
      </xdr:nvSpPr>
      <xdr:spPr>
        <a:xfrm>
          <a:off x="524328" y="1914071"/>
          <a:ext cx="7531101" cy="349612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rPr>
            <a:t>HeizerG</a:t>
          </a:r>
        </a:p>
        <a:p>
          <a:r>
            <a:rPr lang="en-US" sz="800" baseline="0">
              <a:solidFill>
                <a:schemeClr val="bg1"/>
              </a:solidFill>
              <a:latin typeface="Lucida Bright" panose="02040602050505020304" pitchFamily="18" charset="0"/>
            </a:rPr>
            <a:t>g9.12</a:t>
          </a:r>
        </a:p>
        <a:p>
          <a:r>
            <a:rPr lang="en-US" sz="2000">
              <a:solidFill>
                <a:schemeClr val="tx1"/>
              </a:solidFill>
              <a:latin typeface="Lucida Bright" panose="02040602050505020304" pitchFamily="18" charset="0"/>
            </a:rPr>
            <a:t>A LM manufacturer has prepared the following estimates for long term</a:t>
          </a:r>
          <a:r>
            <a:rPr lang="en-US" sz="2000" baseline="0">
              <a:solidFill>
                <a:schemeClr val="tx1"/>
              </a:solidFill>
              <a:latin typeface="Lucida Bright" panose="02040602050505020304" pitchFamily="18" charset="0"/>
            </a:rPr>
            <a:t> investment it is considering.</a:t>
          </a:r>
        </a:p>
        <a:p>
          <a:r>
            <a:rPr lang="en-US" sz="2000" baseline="0">
              <a:solidFill>
                <a:schemeClr val="tx1"/>
              </a:solidFill>
              <a:latin typeface="Lucida Bright" panose="02040602050505020304" pitchFamily="18" charset="0"/>
            </a:rPr>
            <a:t>The key data points are shown in the table to the right.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a) What is the NPV for this proposed investment?</a:t>
          </a:r>
        </a:p>
        <a:p>
          <a:r>
            <a:rPr lang="en-US" sz="2000" baseline="0">
              <a:solidFill>
                <a:schemeClr val="tx1"/>
              </a:solidFill>
              <a:latin typeface="Lucida Bright" panose="02040602050505020304" pitchFamily="18" charset="0"/>
            </a:rPr>
            <a:t>b) What is the IRR for this proposed investment?</a:t>
          </a:r>
        </a:p>
        <a:p>
          <a:r>
            <a:rPr lang="en-US" sz="2000" baseline="0">
              <a:solidFill>
                <a:schemeClr val="tx1"/>
              </a:solidFill>
              <a:latin typeface="Lucida Bright" panose="02040602050505020304" pitchFamily="18" charset="0"/>
            </a:rPr>
            <a:t>c) Would you recommend for this firm to move forward with this investment?</a:t>
          </a:r>
          <a:endParaRPr lang="en-US" sz="2000">
            <a:solidFill>
              <a:schemeClr val="tx1"/>
            </a:solidFill>
            <a:latin typeface="Lucida Bright" panose="02040602050505020304" pitchFamily="18" charset="0"/>
          </a:endParaRPr>
        </a:p>
      </xdr:txBody>
    </xdr:sp>
    <xdr:clientData/>
  </xdr:twoCellAnchor>
  <xdr:twoCellAnchor>
    <xdr:from>
      <xdr:col>14</xdr:col>
      <xdr:colOff>800102</xdr:colOff>
      <xdr:row>2</xdr:row>
      <xdr:rowOff>30845</xdr:rowOff>
    </xdr:from>
    <xdr:to>
      <xdr:col>16</xdr:col>
      <xdr:colOff>251278</xdr:colOff>
      <xdr:row>6</xdr:row>
      <xdr:rowOff>9073</xdr:rowOff>
    </xdr:to>
    <xdr:sp macro="" textlink="">
      <xdr:nvSpPr>
        <xdr:cNvPr id="17" name="Rounded Rectangle 8">
          <a:extLst>
            <a:ext uri="{FF2B5EF4-FFF2-40B4-BE49-F238E27FC236}">
              <a16:creationId xmlns:a16="http://schemas.microsoft.com/office/drawing/2014/main" id="{C0BA0D45-8CFC-44CD-A214-2C32EEFEEF30}"/>
            </a:ext>
          </a:extLst>
        </xdr:cNvPr>
        <xdr:cNvSpPr/>
      </xdr:nvSpPr>
      <xdr:spPr>
        <a:xfrm>
          <a:off x="10259788" y="400959"/>
          <a:ext cx="2542719" cy="718457"/>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Answer</a:t>
          </a:r>
        </a:p>
      </xdr:txBody>
    </xdr:sp>
    <xdr:clientData/>
  </xdr:twoCellAnchor>
  <xdr:twoCellAnchor>
    <xdr:from>
      <xdr:col>14</xdr:col>
      <xdr:colOff>0</xdr:colOff>
      <xdr:row>31</xdr:row>
      <xdr:rowOff>1</xdr:rowOff>
    </xdr:from>
    <xdr:to>
      <xdr:col>22</xdr:col>
      <xdr:colOff>152400</xdr:colOff>
      <xdr:row>33</xdr:row>
      <xdr:rowOff>326573</xdr:rowOff>
    </xdr:to>
    <xdr:sp macro="" textlink="">
      <xdr:nvSpPr>
        <xdr:cNvPr id="18" name="TextBox 17">
          <a:extLst>
            <a:ext uri="{FF2B5EF4-FFF2-40B4-BE49-F238E27FC236}">
              <a16:creationId xmlns:a16="http://schemas.microsoft.com/office/drawing/2014/main" id="{D2FBF016-4065-4645-A0CE-02B9A4B6A999}"/>
            </a:ext>
          </a:extLst>
        </xdr:cNvPr>
        <xdr:cNvSpPr txBox="1"/>
      </xdr:nvSpPr>
      <xdr:spPr>
        <a:xfrm>
          <a:off x="9459686" y="9862458"/>
          <a:ext cx="9622971" cy="10123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tx1"/>
              </a:solidFill>
              <a:latin typeface="Lucida Bright" panose="02040602050505020304" pitchFamily="18" charset="0"/>
            </a:rPr>
            <a:t>The</a:t>
          </a:r>
          <a:r>
            <a:rPr lang="en-US" sz="2000" baseline="0">
              <a:solidFill>
                <a:schemeClr val="tx1"/>
              </a:solidFill>
              <a:latin typeface="Lucida Bright" panose="02040602050505020304" pitchFamily="18" charset="0"/>
            </a:rPr>
            <a:t> project should be accepted since the NPV &gt; 0 and the IRR &gt; then the cost of capital</a:t>
          </a:r>
          <a:endParaRPr lang="en-US" sz="2000">
            <a:solidFill>
              <a:schemeClr val="tx1"/>
            </a:solidFill>
            <a:latin typeface="Lucida Bright" panose="02040602050505020304" pitchFamily="18" charset="0"/>
          </a:endParaRPr>
        </a:p>
      </xdr:txBody>
    </xdr:sp>
    <xdr:clientData/>
  </xdr:twoCellAnchor>
  <xdr:twoCellAnchor>
    <xdr:from>
      <xdr:col>0</xdr:col>
      <xdr:colOff>533401</xdr:colOff>
      <xdr:row>19</xdr:row>
      <xdr:rowOff>87087</xdr:rowOff>
    </xdr:from>
    <xdr:to>
      <xdr:col>12</xdr:col>
      <xdr:colOff>348343</xdr:colOff>
      <xdr:row>21</xdr:row>
      <xdr:rowOff>315687</xdr:rowOff>
    </xdr:to>
    <xdr:sp macro="" textlink="">
      <xdr:nvSpPr>
        <xdr:cNvPr id="19" name="TextBox 18">
          <a:extLst>
            <a:ext uri="{FF2B5EF4-FFF2-40B4-BE49-F238E27FC236}">
              <a16:creationId xmlns:a16="http://schemas.microsoft.com/office/drawing/2014/main" id="{F8205AFC-DAF3-4EC8-80C9-EA84B55F3483}"/>
            </a:ext>
          </a:extLst>
        </xdr:cNvPr>
        <xdr:cNvSpPr txBox="1"/>
      </xdr:nvSpPr>
      <xdr:spPr>
        <a:xfrm>
          <a:off x="533401" y="5715001"/>
          <a:ext cx="7652656" cy="10123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tx1"/>
              </a:solidFill>
              <a:latin typeface="Lucida Bright" panose="02040602050505020304" pitchFamily="18" charset="0"/>
            </a:rPr>
            <a:t>Path:</a:t>
          </a:r>
          <a:r>
            <a:rPr lang="en-US" sz="2000" baseline="0">
              <a:solidFill>
                <a:schemeClr val="tx1"/>
              </a:solidFill>
              <a:latin typeface="Lucida Bright" panose="02040602050505020304" pitchFamily="18" charset="0"/>
            </a:rPr>
            <a:t> Formulas to Financial to PV to Sum PV - Initial Investment</a:t>
          </a:r>
          <a:endParaRPr lang="en-US" sz="2000">
            <a:solidFill>
              <a:schemeClr val="tx1"/>
            </a:solidFill>
            <a:latin typeface="Lucida Bright" panose="02040602050505020304" pitchFamily="18" charset="0"/>
          </a:endParaRPr>
        </a:p>
      </xdr:txBody>
    </xdr:sp>
    <xdr:clientData/>
  </xdr:twoCellAnchor>
  <xdr:twoCellAnchor>
    <xdr:from>
      <xdr:col>0</xdr:col>
      <xdr:colOff>566058</xdr:colOff>
      <xdr:row>22</xdr:row>
      <xdr:rowOff>283030</xdr:rowOff>
    </xdr:from>
    <xdr:to>
      <xdr:col>12</xdr:col>
      <xdr:colOff>381000</xdr:colOff>
      <xdr:row>25</xdr:row>
      <xdr:rowOff>185059</xdr:rowOff>
    </xdr:to>
    <xdr:sp macro="" textlink="">
      <xdr:nvSpPr>
        <xdr:cNvPr id="20" name="TextBox 19">
          <a:extLst>
            <a:ext uri="{FF2B5EF4-FFF2-40B4-BE49-F238E27FC236}">
              <a16:creationId xmlns:a16="http://schemas.microsoft.com/office/drawing/2014/main" id="{B4087F10-433A-4002-809D-A4DE5C1005DB}"/>
            </a:ext>
          </a:extLst>
        </xdr:cNvPr>
        <xdr:cNvSpPr txBox="1"/>
      </xdr:nvSpPr>
      <xdr:spPr>
        <a:xfrm>
          <a:off x="566058" y="7086601"/>
          <a:ext cx="7652656" cy="10123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tx1"/>
              </a:solidFill>
              <a:latin typeface="Lucida Bright" panose="02040602050505020304" pitchFamily="18" charset="0"/>
            </a:rPr>
            <a:t>Path:</a:t>
          </a:r>
          <a:r>
            <a:rPr lang="en-US" sz="2000" baseline="0">
              <a:solidFill>
                <a:schemeClr val="tx1"/>
              </a:solidFill>
              <a:latin typeface="Lucida Bright" panose="02040602050505020304" pitchFamily="18" charset="0"/>
            </a:rPr>
            <a:t> Formulas to Financial to IRR. Include the (-The Initial Investment in the array of numbers).</a:t>
          </a:r>
          <a:endParaRPr lang="en-US" sz="2000">
            <a:solidFill>
              <a:schemeClr val="tx1"/>
            </a:solidFill>
            <a:latin typeface="Lucida Bright" panose="020406020505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275771</xdr:colOff>
      <xdr:row>1</xdr:row>
      <xdr:rowOff>85271</xdr:rowOff>
    </xdr:from>
    <xdr:to>
      <xdr:col>11</xdr:col>
      <xdr:colOff>724807</xdr:colOff>
      <xdr:row>5</xdr:row>
      <xdr:rowOff>161471</xdr:rowOff>
    </xdr:to>
    <xdr:sp macro="" textlink="">
      <xdr:nvSpPr>
        <xdr:cNvPr id="2" name="Rounded Rectangle 1">
          <a:extLst>
            <a:ext uri="{FF2B5EF4-FFF2-40B4-BE49-F238E27FC236}">
              <a16:creationId xmlns:a16="http://schemas.microsoft.com/office/drawing/2014/main" id="{003B97AC-14EA-44BD-8775-21475F4BB549}"/>
            </a:ext>
          </a:extLst>
        </xdr:cNvPr>
        <xdr:cNvSpPr/>
      </xdr:nvSpPr>
      <xdr:spPr>
        <a:xfrm>
          <a:off x="2150291" y="268151"/>
          <a:ext cx="5516336"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a:t>
          </a:r>
          <a:r>
            <a:rPr lang="en-US" sz="3200" b="0" baseline="0">
              <a:solidFill>
                <a:schemeClr val="accent4">
                  <a:lumMod val="50000"/>
                </a:schemeClr>
              </a:solidFill>
              <a:latin typeface="Lucida Bright" panose="02040602050505020304" pitchFamily="18" charset="0"/>
            </a:rPr>
            <a:t> 3</a:t>
          </a:r>
          <a:endParaRPr lang="en-US" sz="3200" b="0">
            <a:solidFill>
              <a:schemeClr val="accent4">
                <a:lumMod val="50000"/>
              </a:schemeClr>
            </a:solidFill>
            <a:latin typeface="Lucida Bright" panose="02040602050505020304" pitchFamily="18" charset="0"/>
          </a:endParaRPr>
        </a:p>
      </xdr:txBody>
    </xdr:sp>
    <xdr:clientData/>
  </xdr:twoCellAnchor>
  <xdr:twoCellAnchor>
    <xdr:from>
      <xdr:col>0</xdr:col>
      <xdr:colOff>511628</xdr:colOff>
      <xdr:row>8</xdr:row>
      <xdr:rowOff>163285</xdr:rowOff>
    </xdr:from>
    <xdr:to>
      <xdr:col>12</xdr:col>
      <xdr:colOff>217715</xdr:colOff>
      <xdr:row>20</xdr:row>
      <xdr:rowOff>43543</xdr:rowOff>
    </xdr:to>
    <xdr:sp macro="" textlink="">
      <xdr:nvSpPr>
        <xdr:cNvPr id="3" name="TextBox 2">
          <a:extLst>
            <a:ext uri="{FF2B5EF4-FFF2-40B4-BE49-F238E27FC236}">
              <a16:creationId xmlns:a16="http://schemas.microsoft.com/office/drawing/2014/main" id="{F7514153-2EDE-44E8-A6B8-E7A9C6ECE601}"/>
            </a:ext>
          </a:extLst>
        </xdr:cNvPr>
        <xdr:cNvSpPr txBox="1"/>
      </xdr:nvSpPr>
      <xdr:spPr>
        <a:xfrm>
          <a:off x="511628" y="1643742"/>
          <a:ext cx="7543801" cy="39515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rPr>
            <a:t>Gg9.14</a:t>
          </a:r>
        </a:p>
        <a:p>
          <a:r>
            <a:rPr lang="en-US" sz="1800" baseline="0">
              <a:solidFill>
                <a:schemeClr val="tx1"/>
              </a:solidFill>
              <a:latin typeface="Lucida Bright" panose="02040602050505020304" pitchFamily="18" charset="0"/>
            </a:rPr>
            <a:t> </a:t>
          </a:r>
          <a:endParaRPr lang="en-US" sz="2000" baseline="0">
            <a:solidFill>
              <a:schemeClr val="tx1"/>
            </a:solidFill>
            <a:latin typeface="Lucida Bright" panose="02040602050505020304" pitchFamily="18" charset="0"/>
          </a:endParaRPr>
        </a:p>
        <a:p>
          <a:r>
            <a:rPr lang="en-US" sz="2000">
              <a:solidFill>
                <a:schemeClr val="tx1"/>
              </a:solidFill>
              <a:latin typeface="Lucida Bright" panose="02040602050505020304" pitchFamily="18" charset="0"/>
            </a:rPr>
            <a:t>CA firm is considering two mutually exclusive projects. </a:t>
          </a:r>
          <a:r>
            <a:rPr lang="en-US" sz="2000" baseline="0">
              <a:solidFill>
                <a:schemeClr val="tx1"/>
              </a:solidFill>
              <a:latin typeface="Lucida Bright" panose="02040602050505020304" pitchFamily="18" charset="0"/>
            </a:rPr>
            <a:t>The cashflows for this investment are shown in the table to the right.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Which investment should be accepted based on the NPV analysis?</a:t>
          </a:r>
          <a:endParaRPr lang="en-US" sz="2000">
            <a:solidFill>
              <a:schemeClr val="tx1"/>
            </a:solidFill>
            <a:latin typeface="Lucida Bright" panose="02040602050505020304" pitchFamily="18" charset="0"/>
          </a:endParaRPr>
        </a:p>
      </xdr:txBody>
    </xdr:sp>
    <xdr:clientData/>
  </xdr:twoCellAnchor>
  <xdr:twoCellAnchor>
    <xdr:from>
      <xdr:col>0</xdr:col>
      <xdr:colOff>405494</xdr:colOff>
      <xdr:row>0</xdr:row>
      <xdr:rowOff>166006</xdr:rowOff>
    </xdr:from>
    <xdr:to>
      <xdr:col>2</xdr:col>
      <xdr:colOff>413658</xdr:colOff>
      <xdr:row>6</xdr:row>
      <xdr:rowOff>125185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C9920A99-0FE8-4CBE-849A-0E06E014A1B3}"/>
            </a:ext>
          </a:extLst>
        </xdr:cNvPr>
        <xdr:cNvSpPr/>
      </xdr:nvSpPr>
      <xdr:spPr>
        <a:xfrm>
          <a:off x="405494" y="166006"/>
          <a:ext cx="1257844" cy="10564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12</xdr:col>
      <xdr:colOff>246745</xdr:colOff>
      <xdr:row>1</xdr:row>
      <xdr:rowOff>121559</xdr:rowOff>
    </xdr:from>
    <xdr:to>
      <xdr:col>15</xdr:col>
      <xdr:colOff>227693</xdr:colOff>
      <xdr:row>5</xdr:row>
      <xdr:rowOff>99787</xdr:rowOff>
    </xdr:to>
    <xdr:sp macro="" textlink="">
      <xdr:nvSpPr>
        <xdr:cNvPr id="5" name="Rounded Rectangle 8">
          <a:extLst>
            <a:ext uri="{FF2B5EF4-FFF2-40B4-BE49-F238E27FC236}">
              <a16:creationId xmlns:a16="http://schemas.microsoft.com/office/drawing/2014/main" id="{BB06BA22-2879-4482-A3E0-819B77DBE454}"/>
            </a:ext>
          </a:extLst>
        </xdr:cNvPr>
        <xdr:cNvSpPr/>
      </xdr:nvSpPr>
      <xdr:spPr>
        <a:xfrm>
          <a:off x="8125825" y="304439"/>
          <a:ext cx="2541268" cy="70974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12</xdr:col>
      <xdr:colOff>522515</xdr:colOff>
      <xdr:row>7</xdr:row>
      <xdr:rowOff>119743</xdr:rowOff>
    </xdr:from>
    <xdr:to>
      <xdr:col>12</xdr:col>
      <xdr:colOff>522515</xdr:colOff>
      <xdr:row>40</xdr:row>
      <xdr:rowOff>21771</xdr:rowOff>
    </xdr:to>
    <xdr:cxnSp macro="">
      <xdr:nvCxnSpPr>
        <xdr:cNvPr id="6" name="Straight Connector 5">
          <a:extLst>
            <a:ext uri="{FF2B5EF4-FFF2-40B4-BE49-F238E27FC236}">
              <a16:creationId xmlns:a16="http://schemas.microsoft.com/office/drawing/2014/main" id="{1A040B41-E8D3-4CB6-975D-39BB1F988E5C}"/>
            </a:ext>
          </a:extLst>
        </xdr:cNvPr>
        <xdr:cNvCxnSpPr/>
      </xdr:nvCxnSpPr>
      <xdr:spPr>
        <a:xfrm flipH="1">
          <a:off x="8401595" y="1399903"/>
          <a:ext cx="0" cy="9411788"/>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15</xdr:col>
      <xdr:colOff>1003302</xdr:colOff>
      <xdr:row>1</xdr:row>
      <xdr:rowOff>45358</xdr:rowOff>
    </xdr:from>
    <xdr:to>
      <xdr:col>16</xdr:col>
      <xdr:colOff>1088571</xdr:colOff>
      <xdr:row>5</xdr:row>
      <xdr:rowOff>163285</xdr:rowOff>
    </xdr:to>
    <xdr:sp macro="" textlink="">
      <xdr:nvSpPr>
        <xdr:cNvPr id="7" name="Rounded Rectangle 7">
          <a:hlinkClick xmlns:r="http://schemas.openxmlformats.org/officeDocument/2006/relationships" r:id="rId2"/>
          <a:extLst>
            <a:ext uri="{FF2B5EF4-FFF2-40B4-BE49-F238E27FC236}">
              <a16:creationId xmlns:a16="http://schemas.microsoft.com/office/drawing/2014/main" id="{B2EDD3F1-7354-46B9-8CAB-B432CCC33D32}"/>
            </a:ext>
          </a:extLst>
        </xdr:cNvPr>
        <xdr:cNvSpPr/>
      </xdr:nvSpPr>
      <xdr:spPr>
        <a:xfrm>
          <a:off x="11442702" y="228238"/>
          <a:ext cx="2241729" cy="84944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
  <sheetViews>
    <sheetView showRowColHeaders="0" tabSelected="1" zoomScale="60" zoomScaleNormal="60" workbookViewId="0"/>
  </sheetViews>
  <sheetFormatPr defaultColWidth="9.109375" defaultRowHeight="14.4" x14ac:dyDescent="0.3"/>
  <cols>
    <col min="1" max="16384" width="9.109375" style="11"/>
  </cols>
  <sheetData>
    <row r="1" spans="1:1" x14ac:dyDescent="0.3">
      <c r="A1" s="11" t="s">
        <v>0</v>
      </c>
    </row>
  </sheetData>
  <sheetProtection algorithmName="SHA-512" hashValue="LcxTv5ffkfL6QCVQSxypt6Tj3J+/Wkjg4WxH87MogHfnmhFQP3JVI0It8EzlIOMFC2qin7Ken9BiRGPkGsCyiQ==" saltValue="0BA7/HhUPvgWTwvFswRYRw==" spinCount="100000" sheet="1" objects="1" scenarios="1"/>
  <pageMargins left="0.7" right="0.7" top="0.75" bottom="0.75" header="0.3" footer="0.3"/>
  <pageSetup scale="4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D082B-A7DE-4846-8714-47AFB4C7934F}">
  <sheetPr>
    <pageSetUpPr fitToPage="1"/>
  </sheetPr>
  <dimension ref="B11:S53"/>
  <sheetViews>
    <sheetView zoomScale="70" zoomScaleNormal="70" workbookViewId="0">
      <selection activeCell="S37" sqref="S37"/>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12.5546875" style="1" customWidth="1"/>
    <col min="14" max="14" width="31.44140625" style="20" customWidth="1"/>
    <col min="15" max="15" width="25.5546875" style="1" customWidth="1"/>
    <col min="16" max="16" width="24.33203125" style="1" customWidth="1"/>
    <col min="17" max="17" width="9.109375" style="1"/>
    <col min="18" max="18" width="20.5546875" style="1" customWidth="1"/>
    <col min="19" max="19" width="21.33203125" style="1" customWidth="1"/>
    <col min="20" max="16384" width="9.109375" style="1"/>
  </cols>
  <sheetData>
    <row r="11" spans="14:16" ht="54" x14ac:dyDescent="0.4">
      <c r="N11" s="18"/>
      <c r="O11" s="19" t="s">
        <v>1</v>
      </c>
      <c r="P11" s="19" t="s">
        <v>2</v>
      </c>
    </row>
    <row r="12" spans="14:16" ht="48" x14ac:dyDescent="0.35">
      <c r="N12" s="24" t="s">
        <v>3</v>
      </c>
      <c r="O12" s="23">
        <v>130000</v>
      </c>
      <c r="P12" s="23">
        <v>85000</v>
      </c>
    </row>
    <row r="13" spans="14:16" ht="17.399999999999999" customHeight="1" x14ac:dyDescent="0.35">
      <c r="N13" s="47"/>
      <c r="O13" s="48"/>
      <c r="P13" s="49"/>
    </row>
    <row r="14" spans="14:16" ht="34.200000000000003" customHeight="1" x14ac:dyDescent="0.3">
      <c r="N14" s="16" t="s">
        <v>4</v>
      </c>
      <c r="O14" s="29">
        <v>0.12</v>
      </c>
      <c r="P14" s="29">
        <v>0.08</v>
      </c>
    </row>
    <row r="15" spans="14:16" ht="18.600000000000001" customHeight="1" x14ac:dyDescent="0.35">
      <c r="N15" s="47"/>
      <c r="O15" s="48"/>
      <c r="P15" s="49"/>
    </row>
    <row r="16" spans="14:16" ht="48" x14ac:dyDescent="0.3">
      <c r="N16" s="16" t="s">
        <v>6</v>
      </c>
      <c r="O16" s="50" t="s">
        <v>5</v>
      </c>
      <c r="P16" s="52"/>
    </row>
    <row r="17" spans="2:19" ht="10.95" customHeight="1" x14ac:dyDescent="0.3">
      <c r="N17" s="53"/>
      <c r="O17" s="54"/>
      <c r="P17" s="55"/>
    </row>
    <row r="18" spans="2:19" ht="31.2" customHeight="1" x14ac:dyDescent="0.3">
      <c r="N18" s="16">
        <v>1</v>
      </c>
      <c r="O18" s="23">
        <v>25000</v>
      </c>
      <c r="P18" s="23">
        <v>40000</v>
      </c>
    </row>
    <row r="19" spans="2:19" ht="30.6" customHeight="1" x14ac:dyDescent="0.3">
      <c r="N19" s="16">
        <v>2</v>
      </c>
      <c r="O19" s="23">
        <v>35000</v>
      </c>
      <c r="P19" s="23">
        <v>35000</v>
      </c>
    </row>
    <row r="20" spans="2:19" ht="30.6" customHeight="1" x14ac:dyDescent="0.3">
      <c r="N20" s="16">
        <v>3</v>
      </c>
      <c r="O20" s="23">
        <v>45000</v>
      </c>
      <c r="P20" s="23">
        <v>30000</v>
      </c>
    </row>
    <row r="21" spans="2:19" ht="28.95" customHeight="1" x14ac:dyDescent="0.3">
      <c r="N21" s="16">
        <v>4</v>
      </c>
      <c r="O21" s="23">
        <v>50000</v>
      </c>
      <c r="P21" s="23">
        <v>10000</v>
      </c>
    </row>
    <row r="22" spans="2:19" ht="31.2" customHeight="1" x14ac:dyDescent="0.3">
      <c r="N22" s="16">
        <v>5</v>
      </c>
      <c r="O22" s="23">
        <v>55000</v>
      </c>
      <c r="P22" s="23">
        <v>5000</v>
      </c>
    </row>
    <row r="23" spans="2:19" x14ac:dyDescent="0.3">
      <c r="N23" s="1"/>
    </row>
    <row r="24" spans="2:19" ht="28.95" customHeight="1" x14ac:dyDescent="0.3">
      <c r="N24" s="1"/>
    </row>
    <row r="25" spans="2:19" ht="32.4" customHeight="1" x14ac:dyDescent="0.3">
      <c r="N25" s="56" t="s">
        <v>1</v>
      </c>
      <c r="O25" s="57"/>
      <c r="R25" s="56" t="s">
        <v>2</v>
      </c>
      <c r="S25" s="57"/>
    </row>
    <row r="26" spans="2:19" ht="27" x14ac:dyDescent="0.3">
      <c r="M26" s="41">
        <v>1</v>
      </c>
      <c r="N26" s="23">
        <v>25000</v>
      </c>
      <c r="O26" s="23">
        <f>PV(12%,1,0,-25000)</f>
        <v>22321.428571428569</v>
      </c>
      <c r="Q26" s="41">
        <v>1</v>
      </c>
      <c r="R26" s="23">
        <v>40000</v>
      </c>
      <c r="S26" s="23">
        <f>PV(8%,1,0,-40000)</f>
        <v>37037.037037037036</v>
      </c>
    </row>
    <row r="27" spans="2:19" ht="37.200000000000003" customHeight="1" x14ac:dyDescent="0.3">
      <c r="M27" s="41">
        <v>2</v>
      </c>
      <c r="N27" s="23">
        <v>35000</v>
      </c>
      <c r="O27" s="23">
        <f>PV(12%,2,0,-35000)</f>
        <v>27901.78571428571</v>
      </c>
      <c r="Q27" s="41">
        <v>2</v>
      </c>
      <c r="R27" s="23">
        <v>35000</v>
      </c>
      <c r="S27" s="23">
        <f>PV(8%,2,0,-35000)</f>
        <v>30006.85871056241</v>
      </c>
    </row>
    <row r="28" spans="2:19" ht="28.2" customHeight="1" x14ac:dyDescent="0.3">
      <c r="B28" s="3"/>
      <c r="C28" s="3"/>
      <c r="D28" s="3"/>
      <c r="E28" s="3"/>
      <c r="F28" s="3"/>
      <c r="M28" s="41">
        <v>3</v>
      </c>
      <c r="N28" s="23">
        <v>45000</v>
      </c>
      <c r="O28" s="23">
        <f>PV(12%,3,0,-45000)</f>
        <v>32030.111151603491</v>
      </c>
      <c r="Q28" s="41">
        <v>3</v>
      </c>
      <c r="R28" s="23">
        <v>30000</v>
      </c>
      <c r="S28" s="23">
        <f>PV(8%,3,0,-30000)</f>
        <v>23814.967230605089</v>
      </c>
    </row>
    <row r="29" spans="2:19" ht="28.95" customHeight="1" x14ac:dyDescent="0.3">
      <c r="B29" s="3"/>
      <c r="C29" s="3"/>
      <c r="D29" s="3"/>
      <c r="E29" s="3"/>
      <c r="F29" s="3"/>
      <c r="I29" s="3"/>
      <c r="J29" s="3"/>
      <c r="K29" s="3"/>
      <c r="L29" s="3"/>
      <c r="M29" s="41">
        <v>4</v>
      </c>
      <c r="N29" s="23">
        <v>50000</v>
      </c>
      <c r="O29" s="23">
        <f>PV(12%,4,0,-50000)</f>
        <v>31775.903920241559</v>
      </c>
      <c r="Q29" s="41">
        <v>4</v>
      </c>
      <c r="R29" s="23">
        <v>10000</v>
      </c>
      <c r="S29" s="23">
        <f>PV(8%,4,0,-10000)</f>
        <v>7350.2985279645327</v>
      </c>
    </row>
    <row r="30" spans="2:19" ht="25.2" customHeight="1" x14ac:dyDescent="0.3">
      <c r="B30" s="3"/>
      <c r="C30" s="3"/>
      <c r="D30" s="3"/>
      <c r="E30" s="3"/>
      <c r="F30" s="3"/>
      <c r="I30" s="3"/>
      <c r="J30" s="3"/>
      <c r="M30" s="41">
        <v>5</v>
      </c>
      <c r="N30" s="23">
        <v>55000</v>
      </c>
      <c r="O30" s="23">
        <f>PV(12%,5,0,-55000)</f>
        <v>31208.477064522958</v>
      </c>
      <c r="Q30" s="41">
        <v>5</v>
      </c>
      <c r="R30" s="23">
        <v>5000</v>
      </c>
      <c r="S30" s="23">
        <f>PV(8%,5,0,-5000)</f>
        <v>3402.915985168765</v>
      </c>
    </row>
    <row r="31" spans="2:19" ht="37.200000000000003" customHeight="1" x14ac:dyDescent="0.3">
      <c r="B31" s="3"/>
      <c r="C31" s="3"/>
      <c r="D31" s="3"/>
      <c r="E31" s="3"/>
      <c r="F31" s="3"/>
      <c r="G31" s="3"/>
      <c r="H31" s="3"/>
      <c r="I31" s="3"/>
      <c r="J31" s="3"/>
      <c r="O31" s="42">
        <f>SUM(O26:O30)</f>
        <v>145237.70642208226</v>
      </c>
      <c r="R31" s="20"/>
      <c r="S31" s="42">
        <f>SUM(S26:S30)</f>
        <v>101612.07749133784</v>
      </c>
    </row>
    <row r="32" spans="2:19" ht="50.4" customHeight="1" x14ac:dyDescent="0.3">
      <c r="B32" s="3"/>
      <c r="C32" s="3"/>
      <c r="D32" s="3"/>
      <c r="E32" s="3"/>
      <c r="F32" s="3"/>
      <c r="G32" s="3"/>
      <c r="H32" s="3"/>
      <c r="I32" s="3"/>
      <c r="J32" s="3"/>
      <c r="O32" s="42">
        <f>O12</f>
        <v>130000</v>
      </c>
      <c r="R32" s="20"/>
      <c r="S32" s="42">
        <f>P12</f>
        <v>85000</v>
      </c>
    </row>
    <row r="33" spans="2:19" ht="32.4" customHeight="1" x14ac:dyDescent="0.3">
      <c r="B33" s="3"/>
      <c r="C33" s="3"/>
      <c r="D33" s="3"/>
      <c r="E33" s="3"/>
      <c r="F33" s="3"/>
      <c r="G33" s="3"/>
      <c r="H33" s="3"/>
      <c r="I33" s="3"/>
      <c r="J33" s="3"/>
      <c r="O33" s="43">
        <f>O31-O32</f>
        <v>15237.706422082265</v>
      </c>
      <c r="R33" s="20"/>
      <c r="S33" s="43">
        <f>S31-S32</f>
        <v>16612.077491337841</v>
      </c>
    </row>
    <row r="34" spans="2:19" ht="25.2" customHeight="1" x14ac:dyDescent="0.3">
      <c r="B34" s="3"/>
      <c r="C34" s="3"/>
      <c r="D34" s="3"/>
      <c r="E34" s="3"/>
      <c r="F34" s="3"/>
      <c r="G34" s="9">
        <v>120</v>
      </c>
      <c r="H34" s="8"/>
      <c r="I34" s="3"/>
      <c r="J34" s="3"/>
    </row>
    <row r="35" spans="2:19" ht="29.4" customHeight="1" x14ac:dyDescent="0.3">
      <c r="B35" s="3"/>
      <c r="C35" s="3"/>
      <c r="D35" s="3"/>
      <c r="E35" s="3"/>
      <c r="F35" s="3"/>
      <c r="G35" s="9"/>
      <c r="H35" s="8"/>
      <c r="I35" s="3"/>
      <c r="J35" s="3"/>
    </row>
    <row r="36" spans="2:19" ht="32.25" customHeight="1" x14ac:dyDescent="0.3">
      <c r="B36" s="3"/>
      <c r="C36" s="3"/>
      <c r="D36" s="3"/>
      <c r="E36" s="3"/>
      <c r="F36" s="3"/>
      <c r="I36" s="3"/>
      <c r="J36" s="3"/>
    </row>
    <row r="37" spans="2:19" ht="25.5" customHeight="1" x14ac:dyDescent="0.3">
      <c r="C37" s="12"/>
      <c r="D37" s="12"/>
      <c r="E37" s="12"/>
      <c r="F37" s="12"/>
      <c r="G37" s="3"/>
      <c r="H37" s="3"/>
      <c r="I37" s="3">
        <v>2000</v>
      </c>
      <c r="J37" s="2"/>
    </row>
    <row r="38" spans="2:19" ht="14.4" customHeight="1" x14ac:dyDescent="0.3">
      <c r="C38" s="3"/>
      <c r="D38" s="3"/>
      <c r="E38" s="3"/>
      <c r="F38" s="3"/>
      <c r="G38" s="3"/>
      <c r="H38" s="3">
        <v>1</v>
      </c>
      <c r="I38" s="3"/>
      <c r="J38" s="3"/>
    </row>
    <row r="39" spans="2:19" ht="14.4" customHeight="1" x14ac:dyDescent="0.3">
      <c r="C39" s="3"/>
      <c r="D39" s="3"/>
      <c r="E39" s="3"/>
      <c r="F39" s="3"/>
      <c r="G39" s="3"/>
      <c r="H39" s="3"/>
      <c r="I39" s="3"/>
      <c r="J39" s="3"/>
    </row>
    <row r="40" spans="2:19" ht="25.5" customHeight="1" x14ac:dyDescent="0.3">
      <c r="C40" s="3"/>
      <c r="D40" s="3"/>
      <c r="E40" s="3"/>
      <c r="F40" s="3"/>
      <c r="G40" s="3"/>
      <c r="H40" s="3"/>
      <c r="I40" s="3"/>
      <c r="J40" s="3"/>
    </row>
    <row r="41" spans="2:19" ht="25.5" customHeight="1" x14ac:dyDescent="0.3">
      <c r="C41" s="3"/>
      <c r="D41" s="3"/>
      <c r="E41" s="3"/>
      <c r="F41" s="3"/>
      <c r="G41" s="3"/>
      <c r="H41" s="3"/>
      <c r="I41" s="3"/>
      <c r="J41" s="3"/>
    </row>
    <row r="42" spans="2:19" ht="27.75" customHeight="1" x14ac:dyDescent="0.3">
      <c r="C42" s="3"/>
      <c r="D42" s="3"/>
      <c r="E42" s="45"/>
      <c r="F42" s="45"/>
      <c r="G42" s="45"/>
      <c r="H42" s="45"/>
      <c r="I42" s="3"/>
      <c r="J42" s="3"/>
    </row>
    <row r="43" spans="2:19" ht="27" customHeight="1" x14ac:dyDescent="0.3">
      <c r="C43" s="3"/>
      <c r="D43" s="3"/>
      <c r="E43" s="45"/>
      <c r="F43" s="45"/>
      <c r="G43" s="45"/>
      <c r="H43" s="45"/>
      <c r="I43" s="3"/>
      <c r="J43" s="3"/>
      <c r="K43" s="3"/>
      <c r="L43" s="3"/>
      <c r="M43" s="3"/>
    </row>
    <row r="44" spans="2:19" ht="15" customHeight="1" x14ac:dyDescent="0.3">
      <c r="C44" s="3"/>
      <c r="D44" s="3"/>
      <c r="E44" s="3"/>
      <c r="F44" s="3"/>
      <c r="G44" s="3"/>
      <c r="H44" s="3"/>
      <c r="I44" s="3"/>
      <c r="J44" s="3"/>
      <c r="K44" s="3"/>
      <c r="L44" s="3"/>
      <c r="M44" s="5"/>
    </row>
    <row r="45" spans="2:19" x14ac:dyDescent="0.3">
      <c r="M45" s="5"/>
    </row>
    <row r="46" spans="2:19" x14ac:dyDescent="0.3">
      <c r="M46" s="5"/>
    </row>
    <row r="47" spans="2:19" x14ac:dyDescent="0.3">
      <c r="M47" s="5"/>
    </row>
    <row r="48" spans="2:19" x14ac:dyDescent="0.3">
      <c r="M48" s="5"/>
    </row>
    <row r="49" spans="13:14" x14ac:dyDescent="0.3">
      <c r="M49" s="5"/>
    </row>
    <row r="50" spans="13:14" x14ac:dyDescent="0.3">
      <c r="M50" s="5"/>
    </row>
    <row r="53" spans="13:14" x14ac:dyDescent="0.3">
      <c r="N53" s="21"/>
    </row>
  </sheetData>
  <mergeCells count="8">
    <mergeCell ref="E42:F43"/>
    <mergeCell ref="G42:H43"/>
    <mergeCell ref="N25:O25"/>
    <mergeCell ref="R25:S25"/>
    <mergeCell ref="N13:P13"/>
    <mergeCell ref="N15:P15"/>
    <mergeCell ref="O16:P16"/>
    <mergeCell ref="N17:P17"/>
  </mergeCells>
  <pageMargins left="0.7" right="0.7" top="0.75" bottom="0.75" header="0.3" footer="0.3"/>
  <pageSetup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F53EA-1299-4A95-9EA6-853A4966ADD5}">
  <sheetPr>
    <pageSetUpPr fitToPage="1"/>
  </sheetPr>
  <dimension ref="A1:AI53"/>
  <sheetViews>
    <sheetView showRowColHeaders="0" zoomScale="70" zoomScaleNormal="70" workbookViewId="0"/>
  </sheetViews>
  <sheetFormatPr defaultColWidth="9.109375" defaultRowHeight="14.4" x14ac:dyDescent="0.3"/>
  <cols>
    <col min="1" max="16384" width="9.109375" style="11"/>
  </cols>
  <sheetData>
    <row r="1" spans="1:1" x14ac:dyDescent="0.3">
      <c r="A1" s="11" t="s">
        <v>0</v>
      </c>
    </row>
    <row r="17" spans="17:35" x14ac:dyDescent="0.3">
      <c r="Q17" s="15"/>
      <c r="R17" s="15"/>
      <c r="S17" s="15"/>
      <c r="T17" s="15"/>
      <c r="U17" s="15"/>
      <c r="V17" s="15"/>
      <c r="W17" s="15"/>
      <c r="X17" s="15"/>
      <c r="Y17" s="15"/>
      <c r="Z17" s="15"/>
      <c r="AA17" s="15"/>
      <c r="AB17" s="15"/>
      <c r="AC17" s="15"/>
      <c r="AD17" s="15"/>
      <c r="AE17" s="15"/>
      <c r="AF17" s="15"/>
      <c r="AG17" s="15"/>
      <c r="AH17" s="15"/>
      <c r="AI17" s="15"/>
    </row>
    <row r="18" spans="17:35" x14ac:dyDescent="0.3">
      <c r="Q18" s="15"/>
      <c r="R18" s="15"/>
      <c r="S18" s="15"/>
      <c r="T18" s="15"/>
      <c r="U18" s="15"/>
      <c r="V18" s="15"/>
      <c r="W18" s="15"/>
      <c r="X18" s="15"/>
      <c r="Y18" s="15"/>
      <c r="Z18" s="15"/>
      <c r="AA18" s="15"/>
      <c r="AB18" s="15"/>
      <c r="AC18" s="15"/>
      <c r="AD18" s="15"/>
      <c r="AE18" s="15"/>
      <c r="AF18" s="15"/>
      <c r="AG18" s="15"/>
      <c r="AH18" s="15"/>
      <c r="AI18" s="15"/>
    </row>
    <row r="19" spans="17:35" x14ac:dyDescent="0.3">
      <c r="Q19" s="15"/>
      <c r="R19" s="15"/>
      <c r="S19" s="15"/>
      <c r="T19" s="15"/>
      <c r="U19" s="15"/>
      <c r="V19" s="15"/>
      <c r="W19" s="15"/>
      <c r="X19" s="15"/>
      <c r="Y19" s="15"/>
      <c r="Z19" s="15"/>
      <c r="AA19" s="15"/>
      <c r="AB19" s="15"/>
      <c r="AC19" s="15"/>
      <c r="AD19" s="15"/>
      <c r="AE19" s="15"/>
      <c r="AF19" s="15"/>
      <c r="AG19" s="15"/>
      <c r="AH19" s="15"/>
      <c r="AI19" s="15"/>
    </row>
    <row r="20" spans="17:35" x14ac:dyDescent="0.3">
      <c r="Q20" s="15"/>
      <c r="R20" s="15"/>
      <c r="S20" s="15"/>
      <c r="T20" s="15"/>
      <c r="U20" s="15"/>
      <c r="V20" s="15"/>
      <c r="W20" s="15"/>
      <c r="X20" s="15"/>
      <c r="Y20" s="15"/>
      <c r="Z20" s="15"/>
      <c r="AA20" s="15"/>
      <c r="AB20" s="15"/>
      <c r="AC20" s="15"/>
      <c r="AD20" s="15"/>
      <c r="AE20" s="15"/>
      <c r="AF20" s="15"/>
      <c r="AG20" s="15"/>
      <c r="AH20" s="15"/>
      <c r="AI20" s="15"/>
    </row>
    <row r="21" spans="17:35" x14ac:dyDescent="0.3">
      <c r="Q21" s="15"/>
      <c r="R21" s="15"/>
      <c r="S21" s="15"/>
      <c r="T21" s="15"/>
      <c r="U21" s="15"/>
      <c r="V21" s="15"/>
      <c r="W21" s="15"/>
      <c r="X21" s="15"/>
      <c r="Y21" s="15"/>
      <c r="Z21" s="15"/>
      <c r="AA21" s="15"/>
      <c r="AB21" s="15"/>
      <c r="AC21" s="15"/>
      <c r="AD21" s="15"/>
      <c r="AE21" s="15"/>
      <c r="AF21" s="15"/>
      <c r="AG21" s="15"/>
      <c r="AH21" s="15"/>
      <c r="AI21" s="15"/>
    </row>
    <row r="22" spans="17:35" x14ac:dyDescent="0.3">
      <c r="Q22" s="15"/>
      <c r="R22" s="15"/>
      <c r="S22" s="15"/>
      <c r="T22" s="15"/>
      <c r="U22" s="15"/>
      <c r="V22" s="15"/>
      <c r="W22" s="15"/>
      <c r="X22" s="15"/>
      <c r="Y22" s="15"/>
      <c r="Z22" s="15"/>
      <c r="AA22" s="15"/>
      <c r="AB22" s="15"/>
      <c r="AC22" s="15"/>
      <c r="AD22" s="15"/>
      <c r="AE22" s="15"/>
      <c r="AF22" s="15"/>
      <c r="AG22" s="15"/>
      <c r="AH22" s="15"/>
      <c r="AI22" s="15"/>
    </row>
    <row r="23" spans="17:35" x14ac:dyDescent="0.3">
      <c r="Q23" s="15"/>
      <c r="R23" s="15"/>
      <c r="S23" s="15"/>
      <c r="T23" s="15"/>
      <c r="U23" s="15"/>
      <c r="V23" s="15"/>
      <c r="W23" s="15"/>
      <c r="X23" s="15"/>
      <c r="Y23" s="15"/>
      <c r="Z23" s="15"/>
      <c r="AA23" s="15"/>
      <c r="AB23" s="15"/>
      <c r="AC23" s="15"/>
      <c r="AD23" s="15"/>
      <c r="AE23" s="15"/>
      <c r="AF23" s="15"/>
      <c r="AG23" s="15"/>
      <c r="AH23" s="15"/>
      <c r="AI23" s="15"/>
    </row>
    <row r="24" spans="17:35" x14ac:dyDescent="0.3">
      <c r="Q24" s="15"/>
      <c r="R24" s="15"/>
      <c r="S24" s="15"/>
      <c r="T24" s="15"/>
      <c r="U24" s="15"/>
      <c r="V24" s="15"/>
      <c r="W24" s="15"/>
      <c r="X24" s="15"/>
      <c r="Y24" s="15"/>
      <c r="Z24" s="15"/>
      <c r="AA24" s="15"/>
      <c r="AB24" s="15"/>
      <c r="AC24" s="15"/>
      <c r="AD24" s="15"/>
      <c r="AE24" s="15"/>
      <c r="AF24" s="15"/>
      <c r="AG24" s="15"/>
      <c r="AH24" s="15"/>
      <c r="AI24" s="15"/>
    </row>
    <row r="25" spans="17:35" x14ac:dyDescent="0.3">
      <c r="Q25" s="15"/>
      <c r="R25" s="15"/>
      <c r="S25" s="15"/>
      <c r="T25" s="15"/>
      <c r="U25" s="15"/>
      <c r="V25" s="15"/>
      <c r="W25" s="15"/>
      <c r="X25" s="15"/>
      <c r="Y25" s="15"/>
      <c r="Z25" s="15"/>
      <c r="AA25" s="15"/>
      <c r="AB25" s="15"/>
      <c r="AC25" s="15"/>
      <c r="AD25" s="15"/>
      <c r="AE25" s="15"/>
      <c r="AF25" s="15"/>
      <c r="AG25" s="15"/>
      <c r="AH25" s="15"/>
      <c r="AI25" s="15"/>
    </row>
    <row r="26" spans="17:35" x14ac:dyDescent="0.3">
      <c r="Q26" s="15"/>
      <c r="R26" s="15"/>
      <c r="S26" s="15"/>
      <c r="T26" s="15"/>
      <c r="U26" s="15"/>
      <c r="V26" s="15"/>
      <c r="W26" s="15"/>
      <c r="X26" s="15"/>
      <c r="Y26" s="15"/>
      <c r="Z26" s="15"/>
      <c r="AA26" s="15"/>
      <c r="AB26" s="15"/>
      <c r="AC26" s="15"/>
      <c r="AD26" s="15"/>
      <c r="AE26" s="15"/>
      <c r="AF26" s="15"/>
      <c r="AG26" s="15"/>
      <c r="AH26" s="15"/>
      <c r="AI26" s="15"/>
    </row>
    <row r="27" spans="17:35" x14ac:dyDescent="0.3">
      <c r="Q27" s="15"/>
      <c r="R27" s="15"/>
      <c r="S27" s="15"/>
      <c r="T27" s="15"/>
      <c r="U27" s="15"/>
      <c r="V27" s="15"/>
      <c r="W27" s="15"/>
      <c r="X27" s="15"/>
      <c r="Y27" s="15"/>
      <c r="Z27" s="15"/>
      <c r="AA27" s="15"/>
      <c r="AB27" s="15"/>
      <c r="AC27" s="15"/>
      <c r="AD27" s="15"/>
      <c r="AE27" s="15"/>
      <c r="AF27" s="15"/>
      <c r="AG27" s="15"/>
      <c r="AH27" s="15"/>
      <c r="AI27" s="15"/>
    </row>
    <row r="28" spans="17:35" x14ac:dyDescent="0.3">
      <c r="Q28" s="15"/>
      <c r="R28" s="15"/>
      <c r="S28" s="15"/>
      <c r="T28" s="15"/>
      <c r="U28" s="15"/>
      <c r="V28" s="15"/>
      <c r="W28" s="15"/>
      <c r="X28" s="15"/>
      <c r="Y28" s="15"/>
      <c r="Z28" s="15"/>
      <c r="AA28" s="15"/>
      <c r="AB28" s="15"/>
      <c r="AC28" s="15"/>
      <c r="AD28" s="15"/>
      <c r="AE28" s="15"/>
      <c r="AF28" s="15"/>
      <c r="AG28" s="15"/>
      <c r="AH28" s="15"/>
      <c r="AI28" s="15"/>
    </row>
    <row r="29" spans="17:35" x14ac:dyDescent="0.3">
      <c r="Q29" s="15"/>
      <c r="R29" s="15"/>
      <c r="S29" s="15"/>
      <c r="T29" s="15"/>
      <c r="U29" s="15"/>
      <c r="V29" s="15"/>
      <c r="W29" s="15"/>
      <c r="X29" s="15"/>
      <c r="Y29" s="15"/>
      <c r="Z29" s="15"/>
      <c r="AA29" s="15"/>
      <c r="AB29" s="15"/>
      <c r="AC29" s="15"/>
      <c r="AD29" s="15"/>
      <c r="AE29" s="15"/>
      <c r="AF29" s="15"/>
      <c r="AG29" s="15"/>
      <c r="AH29" s="15"/>
      <c r="AI29" s="15"/>
    </row>
    <row r="30" spans="17:35" x14ac:dyDescent="0.3">
      <c r="Q30" s="15"/>
      <c r="R30" s="15"/>
      <c r="S30" s="15"/>
      <c r="T30" s="15"/>
      <c r="U30" s="15"/>
      <c r="V30" s="15"/>
      <c r="W30" s="15"/>
      <c r="X30" s="15"/>
      <c r="Y30" s="15"/>
      <c r="Z30" s="15"/>
      <c r="AA30" s="15"/>
      <c r="AB30" s="15"/>
      <c r="AC30" s="15"/>
      <c r="AD30" s="15"/>
      <c r="AE30" s="15"/>
      <c r="AF30" s="15"/>
      <c r="AG30" s="15"/>
      <c r="AH30" s="15"/>
      <c r="AI30" s="15"/>
    </row>
    <row r="31" spans="17:35" x14ac:dyDescent="0.3">
      <c r="Q31" s="15"/>
      <c r="R31" s="15"/>
      <c r="S31" s="15"/>
      <c r="T31" s="15"/>
      <c r="U31" s="15"/>
      <c r="V31" s="15"/>
      <c r="W31" s="15"/>
      <c r="X31" s="15"/>
      <c r="Y31" s="15"/>
      <c r="Z31" s="15"/>
      <c r="AA31" s="15"/>
      <c r="AB31" s="15"/>
      <c r="AC31" s="15"/>
      <c r="AD31" s="15"/>
      <c r="AE31" s="15"/>
      <c r="AF31" s="15"/>
      <c r="AG31" s="15"/>
      <c r="AH31" s="15"/>
      <c r="AI31" s="15"/>
    </row>
    <row r="32" spans="17:35" x14ac:dyDescent="0.3">
      <c r="Q32" s="15"/>
      <c r="R32" s="15"/>
      <c r="S32" s="15"/>
      <c r="T32" s="15"/>
      <c r="U32" s="15"/>
      <c r="V32" s="15"/>
      <c r="W32" s="15"/>
      <c r="X32" s="15"/>
      <c r="Y32" s="15"/>
      <c r="Z32" s="15"/>
      <c r="AA32" s="15"/>
      <c r="AB32" s="15"/>
      <c r="AC32" s="15"/>
      <c r="AD32" s="15"/>
      <c r="AE32" s="15"/>
      <c r="AF32" s="15"/>
      <c r="AG32" s="15"/>
      <c r="AH32" s="15"/>
      <c r="AI32" s="15"/>
    </row>
    <row r="33" spans="17:35" x14ac:dyDescent="0.3">
      <c r="Q33" s="15"/>
      <c r="R33" s="15"/>
      <c r="S33" s="15"/>
      <c r="T33" s="15"/>
      <c r="U33" s="15"/>
      <c r="V33" s="15"/>
      <c r="W33" s="15"/>
      <c r="X33" s="15"/>
      <c r="Y33" s="15"/>
      <c r="Z33" s="15"/>
      <c r="AA33" s="15"/>
      <c r="AB33" s="15"/>
      <c r="AC33" s="15"/>
      <c r="AD33" s="15"/>
      <c r="AE33" s="15"/>
      <c r="AF33" s="15"/>
      <c r="AG33" s="15"/>
      <c r="AH33" s="15"/>
      <c r="AI33" s="15"/>
    </row>
    <row r="34" spans="17:35" x14ac:dyDescent="0.3">
      <c r="Q34" s="15"/>
      <c r="R34" s="15"/>
      <c r="S34" s="15"/>
      <c r="T34" s="15"/>
      <c r="U34" s="15"/>
      <c r="V34" s="15"/>
      <c r="W34" s="15"/>
      <c r="X34" s="15"/>
      <c r="Y34" s="15"/>
      <c r="Z34" s="15"/>
      <c r="AA34" s="15"/>
      <c r="AB34" s="15"/>
      <c r="AC34" s="15"/>
      <c r="AD34" s="15"/>
      <c r="AE34" s="15"/>
      <c r="AF34" s="15"/>
      <c r="AG34" s="15"/>
      <c r="AH34" s="15"/>
      <c r="AI34" s="15"/>
    </row>
    <row r="35" spans="17:35" x14ac:dyDescent="0.3">
      <c r="Q35" s="15"/>
      <c r="R35" s="15"/>
      <c r="S35" s="15"/>
      <c r="T35" s="15"/>
      <c r="U35" s="15"/>
      <c r="V35" s="15"/>
      <c r="W35" s="15"/>
      <c r="X35" s="15"/>
      <c r="Y35" s="15"/>
      <c r="Z35" s="15"/>
      <c r="AA35" s="15"/>
      <c r="AB35" s="15"/>
      <c r="AC35" s="15"/>
      <c r="AD35" s="15"/>
      <c r="AE35" s="15"/>
      <c r="AF35" s="15"/>
      <c r="AG35" s="15"/>
      <c r="AH35" s="15"/>
      <c r="AI35" s="15"/>
    </row>
    <row r="36" spans="17:35" x14ac:dyDescent="0.3">
      <c r="Q36" s="15"/>
      <c r="R36" s="15"/>
      <c r="S36" s="15"/>
      <c r="T36" s="15"/>
      <c r="U36" s="15"/>
      <c r="V36" s="15"/>
      <c r="W36" s="15"/>
      <c r="X36" s="15"/>
      <c r="Y36" s="15"/>
      <c r="Z36" s="15"/>
      <c r="AA36" s="15"/>
      <c r="AB36" s="15"/>
      <c r="AC36" s="15"/>
      <c r="AD36" s="15"/>
      <c r="AE36" s="15"/>
      <c r="AF36" s="15"/>
      <c r="AG36" s="15"/>
      <c r="AH36" s="15"/>
      <c r="AI36" s="15"/>
    </row>
    <row r="37" spans="17:35" x14ac:dyDescent="0.3">
      <c r="Q37" s="15"/>
      <c r="R37" s="15"/>
      <c r="S37" s="15"/>
      <c r="T37" s="15"/>
      <c r="U37" s="15"/>
      <c r="V37" s="15"/>
      <c r="W37" s="15"/>
      <c r="X37" s="15"/>
      <c r="Y37" s="15"/>
      <c r="Z37" s="15"/>
      <c r="AA37" s="15"/>
      <c r="AB37" s="15"/>
      <c r="AC37" s="15"/>
      <c r="AD37" s="15"/>
      <c r="AE37" s="15"/>
      <c r="AF37" s="15"/>
      <c r="AG37" s="15"/>
      <c r="AH37" s="15"/>
      <c r="AI37" s="15"/>
    </row>
    <row r="38" spans="17:35" x14ac:dyDescent="0.3">
      <c r="Q38" s="15"/>
      <c r="R38" s="15"/>
      <c r="S38" s="15"/>
      <c r="T38" s="15"/>
      <c r="U38" s="15"/>
      <c r="V38" s="15"/>
      <c r="W38" s="15"/>
      <c r="X38" s="15"/>
      <c r="Y38" s="15"/>
      <c r="Z38" s="15"/>
      <c r="AA38" s="15"/>
      <c r="AB38" s="15"/>
      <c r="AC38" s="15"/>
      <c r="AD38" s="15"/>
      <c r="AE38" s="15"/>
      <c r="AF38" s="15"/>
      <c r="AG38" s="15"/>
      <c r="AH38" s="15"/>
      <c r="AI38" s="15"/>
    </row>
    <row r="39" spans="17:35" x14ac:dyDescent="0.3">
      <c r="Q39" s="15"/>
      <c r="R39" s="15"/>
      <c r="S39" s="15"/>
      <c r="T39" s="15"/>
      <c r="U39" s="15"/>
      <c r="V39" s="15"/>
      <c r="W39" s="15"/>
      <c r="X39" s="15"/>
      <c r="Y39" s="15"/>
      <c r="Z39" s="15"/>
      <c r="AA39" s="15"/>
      <c r="AB39" s="15"/>
      <c r="AC39" s="15"/>
      <c r="AD39" s="15"/>
      <c r="AE39" s="15"/>
      <c r="AF39" s="15"/>
      <c r="AG39" s="15"/>
      <c r="AH39" s="15"/>
      <c r="AI39" s="15"/>
    </row>
    <row r="40" spans="17:35" x14ac:dyDescent="0.3">
      <c r="Q40" s="15"/>
      <c r="R40" s="15"/>
      <c r="S40" s="15"/>
      <c r="T40" s="15"/>
      <c r="U40" s="15"/>
      <c r="V40" s="15"/>
      <c r="W40" s="15"/>
      <c r="X40" s="15"/>
      <c r="Y40" s="15"/>
      <c r="Z40" s="15"/>
      <c r="AA40" s="15"/>
      <c r="AB40" s="15"/>
      <c r="AC40" s="15"/>
      <c r="AD40" s="15"/>
      <c r="AE40" s="15"/>
      <c r="AF40" s="15"/>
      <c r="AG40" s="15"/>
      <c r="AH40" s="15"/>
      <c r="AI40" s="15"/>
    </row>
    <row r="41" spans="17:35" x14ac:dyDescent="0.3">
      <c r="Q41" s="15"/>
      <c r="R41" s="15"/>
      <c r="S41" s="15"/>
      <c r="T41" s="15"/>
      <c r="U41" s="15"/>
      <c r="V41" s="15"/>
      <c r="W41" s="15"/>
      <c r="X41" s="15"/>
      <c r="Y41" s="15"/>
      <c r="Z41" s="15"/>
      <c r="AA41" s="15"/>
      <c r="AB41" s="15"/>
      <c r="AC41" s="15"/>
      <c r="AD41" s="15"/>
      <c r="AE41" s="15"/>
      <c r="AF41" s="15"/>
      <c r="AG41" s="15"/>
      <c r="AH41" s="15"/>
      <c r="AI41" s="15"/>
    </row>
    <row r="42" spans="17:35" x14ac:dyDescent="0.3">
      <c r="Q42" s="15"/>
      <c r="R42" s="15"/>
      <c r="S42" s="15"/>
      <c r="T42" s="15"/>
      <c r="U42" s="15"/>
      <c r="V42" s="15"/>
      <c r="W42" s="15"/>
      <c r="X42" s="15"/>
      <c r="Y42" s="15"/>
      <c r="Z42" s="15"/>
      <c r="AA42" s="15"/>
      <c r="AB42" s="15"/>
      <c r="AC42" s="15"/>
      <c r="AD42" s="15"/>
      <c r="AE42" s="15"/>
      <c r="AF42" s="15"/>
      <c r="AG42" s="15"/>
      <c r="AH42" s="15"/>
      <c r="AI42" s="15"/>
    </row>
    <row r="43" spans="17:35" x14ac:dyDescent="0.3">
      <c r="Q43" s="15"/>
      <c r="R43" s="15"/>
      <c r="S43" s="15"/>
      <c r="T43" s="15"/>
      <c r="U43" s="15"/>
      <c r="V43" s="15"/>
      <c r="W43" s="15"/>
      <c r="X43" s="15"/>
      <c r="Y43" s="15"/>
      <c r="Z43" s="15"/>
      <c r="AA43" s="15"/>
      <c r="AB43" s="15"/>
      <c r="AC43" s="15"/>
      <c r="AD43" s="15"/>
      <c r="AE43" s="15"/>
      <c r="AF43" s="15"/>
      <c r="AG43" s="15"/>
      <c r="AH43" s="15"/>
      <c r="AI43" s="15"/>
    </row>
    <row r="44" spans="17:35" x14ac:dyDescent="0.3">
      <c r="Q44" s="15"/>
      <c r="R44" s="15"/>
      <c r="S44" s="15"/>
      <c r="T44" s="15"/>
      <c r="U44" s="15"/>
      <c r="V44" s="15"/>
      <c r="W44" s="15"/>
      <c r="X44" s="15"/>
      <c r="Y44" s="15"/>
      <c r="Z44" s="15"/>
      <c r="AA44" s="15"/>
      <c r="AB44" s="15"/>
      <c r="AC44" s="15"/>
      <c r="AD44" s="15"/>
      <c r="AE44" s="15"/>
      <c r="AF44" s="15"/>
      <c r="AG44" s="15"/>
      <c r="AH44" s="15"/>
      <c r="AI44" s="15"/>
    </row>
    <row r="45" spans="17:35" x14ac:dyDescent="0.3">
      <c r="Q45" s="15"/>
      <c r="R45" s="15"/>
      <c r="S45" s="15"/>
      <c r="T45" s="15"/>
      <c r="U45" s="15"/>
      <c r="V45" s="15"/>
      <c r="W45" s="15"/>
      <c r="X45" s="15"/>
      <c r="Y45" s="15"/>
      <c r="Z45" s="15"/>
      <c r="AA45" s="15"/>
      <c r="AB45" s="15"/>
      <c r="AC45" s="15"/>
      <c r="AD45" s="15"/>
      <c r="AE45" s="15"/>
      <c r="AF45" s="15"/>
      <c r="AG45" s="15"/>
      <c r="AH45" s="15"/>
      <c r="AI45" s="15"/>
    </row>
    <row r="46" spans="17:35" x14ac:dyDescent="0.3">
      <c r="Q46" s="15"/>
      <c r="R46" s="15"/>
      <c r="S46" s="15"/>
      <c r="T46" s="15"/>
      <c r="U46" s="15"/>
      <c r="V46" s="15"/>
      <c r="W46" s="15"/>
      <c r="X46" s="15"/>
      <c r="Y46" s="15"/>
      <c r="Z46" s="15"/>
      <c r="AA46" s="15"/>
      <c r="AB46" s="15"/>
      <c r="AC46" s="15"/>
      <c r="AD46" s="15"/>
      <c r="AE46" s="15"/>
      <c r="AF46" s="15"/>
      <c r="AG46" s="15"/>
      <c r="AH46" s="15"/>
      <c r="AI46" s="15"/>
    </row>
    <row r="47" spans="17:35" x14ac:dyDescent="0.3">
      <c r="Q47" s="15"/>
      <c r="R47" s="15"/>
      <c r="S47" s="15"/>
      <c r="T47" s="15"/>
      <c r="U47" s="15"/>
      <c r="V47" s="15"/>
      <c r="W47" s="15"/>
      <c r="X47" s="15"/>
      <c r="Y47" s="15"/>
      <c r="Z47" s="15"/>
      <c r="AA47" s="15"/>
      <c r="AB47" s="15"/>
      <c r="AC47" s="15"/>
      <c r="AD47" s="15"/>
      <c r="AE47" s="15"/>
      <c r="AF47" s="15"/>
      <c r="AG47" s="15"/>
      <c r="AH47" s="15"/>
      <c r="AI47" s="15"/>
    </row>
    <row r="48" spans="17:35" x14ac:dyDescent="0.3">
      <c r="Q48" s="15"/>
      <c r="R48" s="15"/>
      <c r="S48" s="15"/>
      <c r="T48" s="15"/>
      <c r="U48" s="15"/>
      <c r="V48" s="15"/>
      <c r="W48" s="15"/>
      <c r="X48" s="15"/>
      <c r="Y48" s="15"/>
      <c r="Z48" s="15"/>
      <c r="AA48" s="15"/>
      <c r="AB48" s="15"/>
      <c r="AC48" s="15"/>
      <c r="AD48" s="15"/>
      <c r="AE48" s="15"/>
      <c r="AF48" s="15"/>
      <c r="AG48" s="15"/>
      <c r="AH48" s="15"/>
      <c r="AI48" s="15"/>
    </row>
    <row r="49" spans="17:35" x14ac:dyDescent="0.3">
      <c r="Q49" s="15"/>
      <c r="R49" s="15"/>
      <c r="S49" s="15"/>
      <c r="T49" s="15"/>
      <c r="U49" s="15"/>
      <c r="V49" s="15"/>
      <c r="W49" s="15"/>
      <c r="X49" s="15"/>
      <c r="Y49" s="15"/>
      <c r="Z49" s="15"/>
      <c r="AA49" s="15"/>
      <c r="AB49" s="15"/>
      <c r="AC49" s="15"/>
      <c r="AD49" s="15"/>
      <c r="AE49" s="15"/>
      <c r="AF49" s="15"/>
      <c r="AG49" s="15"/>
      <c r="AH49" s="15"/>
      <c r="AI49" s="15"/>
    </row>
    <row r="50" spans="17:35" x14ac:dyDescent="0.3">
      <c r="Q50" s="15"/>
      <c r="R50" s="15"/>
      <c r="S50" s="15"/>
      <c r="T50" s="15"/>
      <c r="U50" s="15"/>
      <c r="V50" s="15"/>
      <c r="W50" s="15"/>
      <c r="X50" s="15"/>
      <c r="Y50" s="15"/>
      <c r="Z50" s="15"/>
      <c r="AA50" s="15"/>
      <c r="AB50" s="15"/>
      <c r="AC50" s="15"/>
      <c r="AD50" s="15"/>
      <c r="AE50" s="15"/>
      <c r="AF50" s="15"/>
      <c r="AG50" s="15"/>
      <c r="AH50" s="15"/>
      <c r="AI50" s="15"/>
    </row>
    <row r="51" spans="17:35" x14ac:dyDescent="0.3">
      <c r="Q51" s="15"/>
      <c r="R51" s="15"/>
      <c r="S51" s="15"/>
      <c r="T51" s="15"/>
      <c r="U51" s="15"/>
      <c r="V51" s="15"/>
      <c r="W51" s="15"/>
      <c r="X51" s="15"/>
      <c r="Y51" s="15"/>
      <c r="Z51" s="15"/>
      <c r="AA51" s="15"/>
      <c r="AB51" s="15"/>
      <c r="AC51" s="15"/>
      <c r="AD51" s="15"/>
      <c r="AE51" s="15"/>
      <c r="AF51" s="15"/>
      <c r="AG51" s="15"/>
      <c r="AH51" s="15"/>
      <c r="AI51" s="15"/>
    </row>
    <row r="52" spans="17:35" x14ac:dyDescent="0.3">
      <c r="Q52" s="15"/>
      <c r="R52" s="15"/>
      <c r="S52" s="15"/>
      <c r="T52" s="15"/>
      <c r="U52" s="15"/>
      <c r="V52" s="15"/>
      <c r="W52" s="15"/>
      <c r="X52" s="15"/>
      <c r="Y52" s="15"/>
      <c r="Z52" s="15"/>
      <c r="AA52" s="15"/>
      <c r="AB52" s="15"/>
      <c r="AC52" s="15"/>
      <c r="AD52" s="15"/>
      <c r="AE52" s="15"/>
      <c r="AF52" s="15"/>
      <c r="AG52" s="15"/>
      <c r="AH52" s="15"/>
      <c r="AI52" s="15"/>
    </row>
    <row r="53" spans="17:35" x14ac:dyDescent="0.3">
      <c r="Q53" s="15"/>
      <c r="R53" s="15"/>
      <c r="S53" s="15"/>
      <c r="T53" s="15"/>
      <c r="U53" s="15"/>
      <c r="V53" s="15"/>
      <c r="W53" s="15"/>
      <c r="X53" s="15"/>
      <c r="Y53" s="15"/>
      <c r="Z53" s="15"/>
      <c r="AA53" s="15"/>
      <c r="AB53" s="15"/>
      <c r="AC53" s="15"/>
      <c r="AD53" s="15"/>
      <c r="AE53" s="15"/>
      <c r="AF53" s="15"/>
      <c r="AG53" s="15"/>
      <c r="AH53" s="15"/>
      <c r="AI53" s="15"/>
    </row>
  </sheetData>
  <sheetProtection algorithmName="SHA-512" hashValue="DgDV8zpummPwNAstMJE2hwRAgOmorm0wj31AM34YlB3MIrUlhD3K6PECuYGOK2TpkB2oi39zX2ugfVizY6gQ6g==" saltValue="brPyMRFlAk1Eaz1Yk4cNYA==" spinCount="100000" sheet="1" objects="1" scenarios="1"/>
  <pageMargins left="0.7" right="0.7" top="0.75" bottom="0.75" header="0.3" footer="0.3"/>
  <pageSetup scale="38"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pageSetUpPr fitToPage="1"/>
  </sheetPr>
  <dimension ref="A26:A49"/>
  <sheetViews>
    <sheetView zoomScale="60" zoomScaleNormal="60" workbookViewId="0">
      <selection activeCell="AD58" sqref="A1:AD58"/>
    </sheetView>
  </sheetViews>
  <sheetFormatPr defaultColWidth="9.109375" defaultRowHeight="14.4" x14ac:dyDescent="0.3"/>
  <cols>
    <col min="1" max="16384" width="9.109375" style="17"/>
  </cols>
  <sheetData>
    <row r="26" s="17" customFormat="1" x14ac:dyDescent="0.3"/>
    <row r="27" s="17" customFormat="1" x14ac:dyDescent="0.3"/>
    <row r="28" s="17" customFormat="1" x14ac:dyDescent="0.3"/>
    <row r="29" s="17" customFormat="1" x14ac:dyDescent="0.3"/>
    <row r="30" s="17" customFormat="1" x14ac:dyDescent="0.3"/>
    <row r="31" s="17" customFormat="1" x14ac:dyDescent="0.3"/>
    <row r="32" s="17" customFormat="1" x14ac:dyDescent="0.3"/>
    <row r="33" s="17" customFormat="1" x14ac:dyDescent="0.3"/>
    <row r="34" s="17" customFormat="1" x14ac:dyDescent="0.3"/>
    <row r="35" s="17" customFormat="1" x14ac:dyDescent="0.3"/>
    <row r="36" s="17" customFormat="1" x14ac:dyDescent="0.3"/>
    <row r="37" s="17" customFormat="1" x14ac:dyDescent="0.3"/>
    <row r="38" s="17" customFormat="1" x14ac:dyDescent="0.3"/>
    <row r="39" s="17" customFormat="1" x14ac:dyDescent="0.3"/>
    <row r="40" s="17" customFormat="1" x14ac:dyDescent="0.3"/>
    <row r="41" s="17" customFormat="1" x14ac:dyDescent="0.3"/>
    <row r="42" s="17" customFormat="1" x14ac:dyDescent="0.3"/>
    <row r="43" s="17" customFormat="1" x14ac:dyDescent="0.3"/>
    <row r="44" s="17" customFormat="1" x14ac:dyDescent="0.3"/>
    <row r="45" s="17" customFormat="1" x14ac:dyDescent="0.3"/>
    <row r="46" s="17" customFormat="1" x14ac:dyDescent="0.3"/>
    <row r="49" s="17" customFormat="1" x14ac:dyDescent="0.3"/>
  </sheetData>
  <pageMargins left="0.7" right="0.7" top="0.75" bottom="0.75" header="0.3" footer="0.3"/>
  <pageSetup scale="55"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C9067-FB67-4218-8B25-CD81F7F4C837}">
  <sheetPr>
    <pageSetUpPr fitToPage="1"/>
  </sheetPr>
  <dimension ref="A1:T49"/>
  <sheetViews>
    <sheetView showRowColHeaders="0" zoomScale="70" zoomScaleNormal="7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12.5546875" style="1" customWidth="1"/>
    <col min="14" max="14" width="11.109375" style="1" customWidth="1"/>
    <col min="15" max="15" width="12.33203125" style="1" customWidth="1"/>
    <col min="16" max="16" width="13" style="1" customWidth="1"/>
    <col min="17" max="17" width="11.5546875" style="1" customWidth="1"/>
    <col min="18" max="18" width="11.109375" style="1" customWidth="1"/>
    <col min="19" max="16384" width="9.109375" style="1"/>
  </cols>
  <sheetData>
    <row r="1" spans="1:1" x14ac:dyDescent="0.3">
      <c r="A1" s="1">
        <v>1</v>
      </c>
    </row>
    <row r="26" spans="2:19" x14ac:dyDescent="0.3">
      <c r="B26" s="3"/>
      <c r="C26" s="3"/>
      <c r="D26" s="3"/>
      <c r="E26" s="3"/>
      <c r="F26" s="3"/>
    </row>
    <row r="27" spans="2:19" ht="21" customHeight="1" x14ac:dyDescent="0.3">
      <c r="B27" s="3"/>
      <c r="C27" s="3"/>
      <c r="D27" s="3"/>
      <c r="E27" s="3"/>
      <c r="F27" s="3"/>
      <c r="I27" s="3"/>
      <c r="J27" s="3"/>
      <c r="K27" s="3"/>
    </row>
    <row r="28" spans="2:19" ht="15" customHeight="1" x14ac:dyDescent="0.3">
      <c r="B28" s="3"/>
      <c r="C28" s="3"/>
      <c r="D28" s="3"/>
      <c r="E28" s="3"/>
      <c r="F28" s="3"/>
      <c r="I28" s="3"/>
      <c r="J28" s="3"/>
      <c r="K28" s="3"/>
    </row>
    <row r="29" spans="2:19" ht="15" customHeight="1" x14ac:dyDescent="0.3">
      <c r="B29" s="3"/>
      <c r="C29" s="3"/>
      <c r="D29" s="3"/>
      <c r="E29" s="3"/>
      <c r="F29" s="3"/>
      <c r="G29" s="3"/>
      <c r="H29" s="3"/>
      <c r="I29" s="3"/>
      <c r="J29" s="3"/>
      <c r="K29" s="3"/>
    </row>
    <row r="30" spans="2:19" ht="15" customHeight="1" x14ac:dyDescent="0.3">
      <c r="B30" s="3"/>
      <c r="C30" s="3"/>
      <c r="D30" s="3"/>
      <c r="E30" s="3"/>
      <c r="F30" s="3"/>
      <c r="G30" s="3"/>
      <c r="H30" s="3"/>
      <c r="I30" s="3"/>
      <c r="J30" s="3"/>
      <c r="K30" s="3"/>
    </row>
    <row r="31" spans="2:19" ht="57.75" customHeight="1" x14ac:dyDescent="0.3">
      <c r="B31" s="3"/>
      <c r="C31" s="3"/>
      <c r="D31" s="3"/>
      <c r="E31" s="3"/>
      <c r="F31" s="3"/>
      <c r="G31" s="9">
        <v>120</v>
      </c>
      <c r="H31" s="8"/>
      <c r="I31" s="3"/>
      <c r="J31" s="3"/>
      <c r="K31" s="3"/>
    </row>
    <row r="32" spans="2:19" ht="32.25" customHeight="1" x14ac:dyDescent="0.3">
      <c r="B32" s="3"/>
      <c r="C32" s="3"/>
      <c r="D32" s="3"/>
      <c r="E32" s="3"/>
      <c r="F32" s="3"/>
      <c r="I32" s="3"/>
      <c r="J32" s="3"/>
      <c r="K32" s="3"/>
      <c r="L32" s="3"/>
      <c r="M32" s="3"/>
      <c r="N32" s="3"/>
      <c r="O32" s="3"/>
      <c r="P32" s="3"/>
      <c r="Q32" s="3"/>
      <c r="S32" s="7">
        <v>0</v>
      </c>
    </row>
    <row r="33" spans="3:19" ht="25.5" customHeight="1" x14ac:dyDescent="0.3">
      <c r="C33" s="12"/>
      <c r="D33" s="12"/>
      <c r="E33" s="12"/>
      <c r="F33" s="12"/>
      <c r="G33" s="3"/>
      <c r="H33" s="3"/>
      <c r="I33" s="3">
        <v>2000</v>
      </c>
      <c r="J33" s="2"/>
      <c r="K33" s="3"/>
      <c r="L33" s="3"/>
      <c r="M33" s="3"/>
      <c r="N33" s="3"/>
      <c r="O33" s="3"/>
      <c r="P33" s="3"/>
      <c r="Q33" s="3"/>
      <c r="S33" s="7"/>
    </row>
    <row r="34" spans="3:19" x14ac:dyDescent="0.3">
      <c r="C34" s="3"/>
      <c r="D34" s="3"/>
      <c r="E34" s="3"/>
      <c r="F34" s="3"/>
      <c r="G34" s="3"/>
      <c r="H34" s="3">
        <v>1</v>
      </c>
      <c r="I34" s="3"/>
      <c r="J34" s="3"/>
      <c r="K34" s="3"/>
      <c r="L34" s="3"/>
      <c r="M34" s="3"/>
      <c r="N34" s="3"/>
      <c r="O34" s="3"/>
      <c r="P34" s="3"/>
      <c r="Q34" s="3"/>
      <c r="S34" s="7">
        <v>60000</v>
      </c>
    </row>
    <row r="35" spans="3:19" x14ac:dyDescent="0.3">
      <c r="C35" s="3"/>
      <c r="D35" s="3"/>
      <c r="E35" s="3"/>
      <c r="F35" s="3"/>
      <c r="G35" s="3"/>
      <c r="H35" s="3"/>
      <c r="I35" s="3"/>
      <c r="J35" s="3"/>
      <c r="K35" s="3"/>
      <c r="L35" s="3"/>
      <c r="M35" s="3"/>
      <c r="N35" s="3"/>
      <c r="O35" s="3"/>
      <c r="P35" s="3"/>
      <c r="Q35" s="3"/>
      <c r="S35" s="7"/>
    </row>
    <row r="36" spans="3:19" ht="25.5" customHeight="1" x14ac:dyDescent="0.3">
      <c r="C36" s="3"/>
      <c r="D36" s="3"/>
      <c r="E36" s="3"/>
      <c r="F36" s="3"/>
      <c r="G36" s="3"/>
      <c r="H36" s="3"/>
      <c r="I36" s="3"/>
      <c r="J36" s="3"/>
      <c r="K36" s="44"/>
      <c r="L36" s="3"/>
      <c r="M36" s="3"/>
      <c r="N36" s="3"/>
      <c r="O36" s="3"/>
      <c r="P36" s="3"/>
      <c r="Q36" s="3"/>
      <c r="S36" s="7">
        <v>110000</v>
      </c>
    </row>
    <row r="37" spans="3:19" ht="25.5" customHeight="1" x14ac:dyDescent="0.3">
      <c r="C37" s="3"/>
      <c r="D37" s="3"/>
      <c r="E37" s="3"/>
      <c r="F37" s="3"/>
      <c r="G37" s="3"/>
      <c r="H37" s="3"/>
      <c r="I37" s="3"/>
      <c r="J37" s="3"/>
      <c r="K37" s="44"/>
      <c r="L37" s="3"/>
      <c r="M37" s="3"/>
      <c r="N37" s="3"/>
      <c r="O37" s="3"/>
      <c r="P37" s="3"/>
      <c r="Q37" s="3"/>
      <c r="S37" s="7"/>
    </row>
    <row r="38" spans="3:19" ht="27.75" customHeight="1" x14ac:dyDescent="0.3">
      <c r="C38" s="3"/>
      <c r="D38" s="3"/>
      <c r="E38" s="45"/>
      <c r="F38" s="45"/>
      <c r="G38" s="45"/>
      <c r="H38" s="45"/>
      <c r="I38" s="3"/>
      <c r="J38" s="3"/>
      <c r="K38" s="3"/>
      <c r="L38" s="3"/>
      <c r="M38" s="3"/>
      <c r="N38" s="3"/>
      <c r="O38" s="3"/>
      <c r="P38" s="3"/>
      <c r="Q38" s="3"/>
      <c r="R38" s="3"/>
      <c r="S38" s="4"/>
    </row>
    <row r="39" spans="3:19" ht="27" customHeight="1" x14ac:dyDescent="0.3">
      <c r="C39" s="3"/>
      <c r="D39" s="3"/>
      <c r="E39" s="45"/>
      <c r="F39" s="45"/>
      <c r="G39" s="45"/>
      <c r="H39" s="45"/>
      <c r="I39" s="3"/>
      <c r="J39" s="3"/>
      <c r="K39" s="3"/>
      <c r="L39" s="3"/>
      <c r="M39" s="3"/>
      <c r="N39" s="3"/>
      <c r="O39" s="3"/>
      <c r="P39" s="3"/>
      <c r="Q39" s="3"/>
      <c r="R39" s="3"/>
      <c r="S39" s="3"/>
    </row>
    <row r="40" spans="3:19" ht="15" customHeight="1" x14ac:dyDescent="0.3">
      <c r="C40" s="3"/>
      <c r="D40" s="3"/>
      <c r="E40" s="3"/>
      <c r="F40" s="3"/>
      <c r="G40" s="3"/>
      <c r="H40" s="3"/>
      <c r="I40" s="3"/>
      <c r="J40" s="3"/>
      <c r="K40" s="3"/>
      <c r="L40" s="3"/>
      <c r="M40" s="5"/>
      <c r="N40" s="7">
        <v>75</v>
      </c>
      <c r="O40" s="7"/>
      <c r="P40" s="7">
        <v>98</v>
      </c>
      <c r="Q40" s="5"/>
      <c r="R40" s="5"/>
      <c r="S40" s="3"/>
    </row>
    <row r="41" spans="3:19" x14ac:dyDescent="0.3">
      <c r="M41" s="5"/>
      <c r="N41" s="7">
        <v>45</v>
      </c>
      <c r="O41" s="7"/>
      <c r="P41" s="7">
        <v>37</v>
      </c>
      <c r="Q41" s="5"/>
      <c r="R41" s="5"/>
    </row>
    <row r="42" spans="3:19" x14ac:dyDescent="0.3">
      <c r="M42" s="5"/>
      <c r="N42" s="7">
        <v>25</v>
      </c>
      <c r="O42" s="7"/>
      <c r="P42" s="7">
        <v>43</v>
      </c>
      <c r="Q42" s="5"/>
      <c r="R42" s="5"/>
    </row>
    <row r="43" spans="3:19" x14ac:dyDescent="0.3">
      <c r="M43" s="5"/>
      <c r="N43" s="7">
        <v>100</v>
      </c>
      <c r="O43" s="7"/>
      <c r="P43" s="7">
        <v>61</v>
      </c>
      <c r="Q43" s="5"/>
      <c r="R43" s="5"/>
    </row>
    <row r="44" spans="3:19" x14ac:dyDescent="0.3">
      <c r="M44" s="5"/>
      <c r="N44" s="7">
        <v>100</v>
      </c>
      <c r="O44" s="7"/>
      <c r="P44" s="7">
        <v>30</v>
      </c>
      <c r="Q44" s="5"/>
      <c r="R44" s="5"/>
    </row>
    <row r="45" spans="3:19" x14ac:dyDescent="0.3">
      <c r="M45" s="5"/>
      <c r="N45" s="6"/>
      <c r="O45" s="6"/>
      <c r="P45" s="5"/>
      <c r="Q45" s="5"/>
      <c r="R45" s="5"/>
    </row>
    <row r="46" spans="3:19" x14ac:dyDescent="0.3">
      <c r="M46" s="5"/>
      <c r="N46" s="6"/>
      <c r="O46" s="6"/>
      <c r="P46" s="5"/>
      <c r="Q46" s="5"/>
      <c r="R46" s="5"/>
    </row>
    <row r="49" spans="20:20" x14ac:dyDescent="0.3">
      <c r="T49" s="10"/>
    </row>
  </sheetData>
  <mergeCells count="3">
    <mergeCell ref="K36:K37"/>
    <mergeCell ref="E38:F39"/>
    <mergeCell ref="G38:H39"/>
  </mergeCells>
  <pageMargins left="0.7" right="0.7" top="0.75" bottom="0.75" header="0.3" footer="0.3"/>
  <pageSetup scale="48"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
    <pageSetUpPr fitToPage="1"/>
  </sheetPr>
  <dimension ref="B8:S55"/>
  <sheetViews>
    <sheetView zoomScale="50" zoomScaleNormal="50" workbookViewId="0">
      <selection activeCell="AC18" sqref="AC18"/>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12.5546875" style="1" customWidth="1"/>
    <col min="14" max="14" width="11.109375" style="1" customWidth="1"/>
    <col min="15" max="15" width="13.6640625" style="1" customWidth="1"/>
    <col min="16" max="16" width="31.44140625" style="20" customWidth="1"/>
    <col min="17" max="17" width="28.6640625" style="1" customWidth="1"/>
    <col min="18" max="18" width="4.33203125" style="1" customWidth="1"/>
    <col min="19" max="19" width="29.109375" style="1" customWidth="1"/>
    <col min="20" max="16384" width="9.109375" style="1"/>
  </cols>
  <sheetData>
    <row r="8" spans="9:19" x14ac:dyDescent="0.3">
      <c r="I8" s="14"/>
    </row>
    <row r="13" spans="9:19" ht="27" x14ac:dyDescent="0.4">
      <c r="P13" s="18"/>
      <c r="Q13" s="19" t="s">
        <v>1</v>
      </c>
      <c r="R13" s="19"/>
      <c r="S13" s="19" t="s">
        <v>2</v>
      </c>
    </row>
    <row r="14" spans="9:19" ht="48" x14ac:dyDescent="0.35">
      <c r="P14" s="24" t="s">
        <v>3</v>
      </c>
      <c r="Q14" s="23">
        <v>500000</v>
      </c>
      <c r="R14" s="23"/>
      <c r="S14" s="23">
        <v>325000</v>
      </c>
    </row>
    <row r="15" spans="9:19" ht="17.399999999999999" customHeight="1" x14ac:dyDescent="0.35">
      <c r="P15" s="47"/>
      <c r="Q15" s="48"/>
      <c r="R15" s="48"/>
      <c r="S15" s="49"/>
    </row>
    <row r="16" spans="9:19" ht="34.200000000000003" customHeight="1" x14ac:dyDescent="0.3">
      <c r="P16" s="16" t="s">
        <v>4</v>
      </c>
      <c r="Q16" s="29">
        <v>0.15</v>
      </c>
      <c r="R16" s="23"/>
      <c r="S16" s="29">
        <v>0.15</v>
      </c>
    </row>
    <row r="17" spans="2:19" ht="18.600000000000001" customHeight="1" x14ac:dyDescent="0.35">
      <c r="P17" s="47"/>
      <c r="Q17" s="48"/>
      <c r="R17" s="48"/>
      <c r="S17" s="49"/>
    </row>
    <row r="18" spans="2:19" ht="48" x14ac:dyDescent="0.3">
      <c r="P18" s="16" t="s">
        <v>6</v>
      </c>
      <c r="Q18" s="50" t="s">
        <v>5</v>
      </c>
      <c r="R18" s="51"/>
      <c r="S18" s="52"/>
    </row>
    <row r="19" spans="2:19" ht="10.95" customHeight="1" x14ac:dyDescent="0.3">
      <c r="P19" s="53"/>
      <c r="Q19" s="54"/>
      <c r="R19" s="54"/>
      <c r="S19" s="55"/>
    </row>
    <row r="20" spans="2:19" ht="31.2" customHeight="1" x14ac:dyDescent="0.3">
      <c r="P20" s="16">
        <v>1</v>
      </c>
      <c r="Q20" s="23">
        <v>100000</v>
      </c>
      <c r="R20" s="23"/>
      <c r="S20" s="23">
        <v>140000</v>
      </c>
    </row>
    <row r="21" spans="2:19" ht="30.6" customHeight="1" x14ac:dyDescent="0.3">
      <c r="P21" s="16">
        <v>2</v>
      </c>
      <c r="Q21" s="23">
        <v>120000</v>
      </c>
      <c r="R21" s="23"/>
      <c r="S21" s="23">
        <v>120000</v>
      </c>
    </row>
    <row r="22" spans="2:19" ht="30.6" customHeight="1" x14ac:dyDescent="0.3">
      <c r="P22" s="16">
        <v>3</v>
      </c>
      <c r="Q22" s="23">
        <v>150000</v>
      </c>
      <c r="R22" s="23"/>
      <c r="S22" s="23">
        <v>95000</v>
      </c>
    </row>
    <row r="23" spans="2:19" ht="28.95" customHeight="1" x14ac:dyDescent="0.3">
      <c r="P23" s="16">
        <v>4</v>
      </c>
      <c r="Q23" s="23">
        <v>190000</v>
      </c>
      <c r="R23" s="23"/>
      <c r="S23" s="23">
        <v>70000</v>
      </c>
    </row>
    <row r="24" spans="2:19" ht="31.2" customHeight="1" x14ac:dyDescent="0.3">
      <c r="P24" s="16">
        <v>5</v>
      </c>
      <c r="Q24" s="23">
        <v>250000</v>
      </c>
      <c r="R24" s="23"/>
      <c r="S24" s="23">
        <v>0</v>
      </c>
    </row>
    <row r="25" spans="2:19" x14ac:dyDescent="0.3">
      <c r="P25" s="1"/>
    </row>
    <row r="26" spans="2:19" x14ac:dyDescent="0.3">
      <c r="P26" s="30"/>
    </row>
    <row r="27" spans="2:19" x14ac:dyDescent="0.3">
      <c r="P27" s="1"/>
    </row>
    <row r="28" spans="2:19" ht="24.6" customHeight="1" x14ac:dyDescent="0.3">
      <c r="Q28" s="31" t="s">
        <v>1</v>
      </c>
      <c r="R28" s="32"/>
      <c r="S28" s="31" t="s">
        <v>2</v>
      </c>
    </row>
    <row r="29" spans="2:19" x14ac:dyDescent="0.3">
      <c r="P29" s="1"/>
    </row>
    <row r="30" spans="2:19" ht="25.2" customHeight="1" x14ac:dyDescent="0.3">
      <c r="B30" s="3"/>
      <c r="C30" s="3"/>
      <c r="D30" s="3"/>
      <c r="E30" s="3"/>
      <c r="F30" s="3"/>
      <c r="P30" s="1"/>
      <c r="Q30" s="23">
        <v>-500000</v>
      </c>
      <c r="R30" s="33"/>
      <c r="S30" s="23">
        <f>-S14</f>
        <v>-325000</v>
      </c>
    </row>
    <row r="31" spans="2:19" ht="28.95" customHeight="1" x14ac:dyDescent="0.3">
      <c r="B31" s="3"/>
      <c r="C31" s="3"/>
      <c r="D31" s="3"/>
      <c r="E31" s="3"/>
      <c r="F31" s="3"/>
      <c r="I31" s="3"/>
      <c r="J31" s="3"/>
      <c r="K31" s="3"/>
      <c r="L31" s="3"/>
      <c r="N31" s="3"/>
      <c r="P31" s="1"/>
      <c r="Q31" s="23">
        <v>100000</v>
      </c>
      <c r="R31" s="33"/>
      <c r="S31" s="23">
        <v>140000</v>
      </c>
    </row>
    <row r="32" spans="2:19" ht="27.6" customHeight="1" x14ac:dyDescent="0.3">
      <c r="B32" s="3"/>
      <c r="C32" s="3"/>
      <c r="D32" s="3"/>
      <c r="E32" s="3"/>
      <c r="F32" s="3"/>
      <c r="I32" s="3"/>
      <c r="J32" s="3"/>
      <c r="N32" s="3"/>
      <c r="P32" s="1"/>
      <c r="Q32" s="23">
        <v>120000</v>
      </c>
      <c r="R32" s="33"/>
      <c r="S32" s="23">
        <v>120000</v>
      </c>
    </row>
    <row r="33" spans="2:19" ht="28.2" customHeight="1" x14ac:dyDescent="0.3">
      <c r="B33" s="3"/>
      <c r="C33" s="3"/>
      <c r="D33" s="3"/>
      <c r="E33" s="3"/>
      <c r="F33" s="3"/>
      <c r="G33" s="3"/>
      <c r="H33" s="3"/>
      <c r="I33" s="3"/>
      <c r="J33" s="3"/>
      <c r="N33" s="46"/>
      <c r="Q33" s="23">
        <v>150000</v>
      </c>
      <c r="R33" s="33"/>
      <c r="S33" s="23">
        <v>95000</v>
      </c>
    </row>
    <row r="34" spans="2:19" ht="31.2" customHeight="1" x14ac:dyDescent="0.3">
      <c r="B34" s="3"/>
      <c r="C34" s="3"/>
      <c r="D34" s="3"/>
      <c r="E34" s="3"/>
      <c r="F34" s="3"/>
      <c r="G34" s="3"/>
      <c r="H34" s="3"/>
      <c r="I34" s="3"/>
      <c r="J34" s="3"/>
      <c r="N34" s="46"/>
      <c r="Q34" s="23">
        <v>190000</v>
      </c>
      <c r="R34" s="33"/>
      <c r="S34" s="23">
        <v>70000</v>
      </c>
    </row>
    <row r="35" spans="2:19" ht="33.6" customHeight="1" x14ac:dyDescent="0.3">
      <c r="B35" s="3"/>
      <c r="C35" s="3"/>
      <c r="D35" s="3"/>
      <c r="E35" s="3"/>
      <c r="F35" s="3"/>
      <c r="G35" s="3"/>
      <c r="H35" s="3"/>
      <c r="I35" s="3"/>
      <c r="J35" s="3"/>
      <c r="N35" s="13"/>
      <c r="Q35" s="23">
        <v>250000</v>
      </c>
      <c r="R35" s="33"/>
      <c r="S35" s="23">
        <v>0</v>
      </c>
    </row>
    <row r="36" spans="2:19" ht="25.2" customHeight="1" x14ac:dyDescent="0.3">
      <c r="B36" s="3"/>
      <c r="C36" s="3"/>
      <c r="D36" s="3"/>
      <c r="E36" s="3"/>
      <c r="F36" s="3"/>
      <c r="G36" s="9">
        <v>120</v>
      </c>
      <c r="H36" s="8"/>
      <c r="I36" s="3"/>
      <c r="J36" s="3"/>
    </row>
    <row r="37" spans="2:19" ht="29.4" customHeight="1" x14ac:dyDescent="0.3">
      <c r="B37" s="3"/>
      <c r="C37" s="3"/>
      <c r="D37" s="3"/>
      <c r="E37" s="3"/>
      <c r="F37" s="3"/>
      <c r="G37" s="9"/>
      <c r="H37" s="8"/>
      <c r="I37" s="3"/>
      <c r="J37" s="3"/>
      <c r="Q37" s="34">
        <f>IRR(Q30:Q35)</f>
        <v>0.15665567959424331</v>
      </c>
      <c r="S37" s="34">
        <f>IRR(S30:S35)</f>
        <v>0.13273862275799542</v>
      </c>
    </row>
    <row r="38" spans="2:19" ht="32.25" customHeight="1" x14ac:dyDescent="0.3">
      <c r="B38" s="3"/>
      <c r="C38" s="3"/>
      <c r="D38" s="3"/>
      <c r="E38" s="3"/>
      <c r="F38" s="3"/>
      <c r="I38" s="3"/>
      <c r="J38" s="3"/>
      <c r="O38" s="7">
        <v>0</v>
      </c>
    </row>
    <row r="39" spans="2:19" ht="25.5" customHeight="1" x14ac:dyDescent="0.3">
      <c r="C39" s="12"/>
      <c r="D39" s="12"/>
      <c r="E39" s="12"/>
      <c r="F39" s="12"/>
      <c r="G39" s="3"/>
      <c r="H39" s="3"/>
      <c r="I39" s="3">
        <v>2000</v>
      </c>
      <c r="J39" s="2"/>
      <c r="O39" s="7"/>
    </row>
    <row r="40" spans="2:19" ht="14.4" customHeight="1" x14ac:dyDescent="0.3">
      <c r="C40" s="3"/>
      <c r="D40" s="3"/>
      <c r="E40" s="3"/>
      <c r="F40" s="3"/>
      <c r="G40" s="3"/>
      <c r="H40" s="3">
        <v>1</v>
      </c>
      <c r="I40" s="3"/>
      <c r="J40" s="3"/>
      <c r="O40" s="7">
        <v>60000</v>
      </c>
    </row>
    <row r="41" spans="2:19" ht="14.4" customHeight="1" x14ac:dyDescent="0.3">
      <c r="C41" s="3"/>
      <c r="D41" s="3"/>
      <c r="E41" s="3"/>
      <c r="F41" s="3"/>
      <c r="G41" s="3"/>
      <c r="H41" s="3"/>
      <c r="I41" s="3"/>
      <c r="J41" s="3"/>
      <c r="O41" s="7"/>
    </row>
    <row r="42" spans="2:19" ht="25.5" customHeight="1" x14ac:dyDescent="0.3">
      <c r="C42" s="3"/>
      <c r="D42" s="3"/>
      <c r="E42" s="3"/>
      <c r="F42" s="3"/>
      <c r="G42" s="3"/>
      <c r="H42" s="3"/>
      <c r="I42" s="3"/>
      <c r="J42" s="3"/>
      <c r="O42" s="7">
        <v>110000</v>
      </c>
    </row>
    <row r="43" spans="2:19" ht="25.5" customHeight="1" x14ac:dyDescent="0.3">
      <c r="C43" s="3"/>
      <c r="D43" s="3"/>
      <c r="E43" s="3"/>
      <c r="F43" s="3"/>
      <c r="G43" s="3"/>
      <c r="H43" s="3"/>
      <c r="I43" s="3"/>
      <c r="J43" s="3"/>
      <c r="O43" s="7"/>
    </row>
    <row r="44" spans="2:19" ht="27.75" customHeight="1" x14ac:dyDescent="0.3">
      <c r="C44" s="3"/>
      <c r="D44" s="3"/>
      <c r="E44" s="45"/>
      <c r="F44" s="45"/>
      <c r="G44" s="45"/>
      <c r="H44" s="45"/>
      <c r="I44" s="3"/>
      <c r="J44" s="3"/>
      <c r="N44" s="3"/>
      <c r="O44" s="4"/>
    </row>
    <row r="45" spans="2:19" ht="27" customHeight="1" x14ac:dyDescent="0.3">
      <c r="C45" s="3"/>
      <c r="D45" s="3"/>
      <c r="E45" s="45"/>
      <c r="F45" s="45"/>
      <c r="G45" s="45"/>
      <c r="H45" s="45"/>
      <c r="I45" s="3"/>
      <c r="J45" s="3"/>
      <c r="K45" s="3"/>
      <c r="L45" s="3"/>
      <c r="M45" s="3"/>
      <c r="N45" s="3"/>
      <c r="O45" s="3"/>
    </row>
    <row r="46" spans="2:19" ht="15" customHeight="1" x14ac:dyDescent="0.3">
      <c r="C46" s="3"/>
      <c r="D46" s="3"/>
      <c r="E46" s="3"/>
      <c r="F46" s="3"/>
      <c r="G46" s="3"/>
      <c r="H46" s="3"/>
      <c r="I46" s="3"/>
      <c r="J46" s="3"/>
      <c r="K46" s="3"/>
      <c r="L46" s="3"/>
      <c r="M46" s="5"/>
      <c r="N46" s="5"/>
      <c r="O46" s="3"/>
    </row>
    <row r="47" spans="2:19" x14ac:dyDescent="0.3">
      <c r="M47" s="5"/>
      <c r="N47" s="5"/>
    </row>
    <row r="48" spans="2:19" x14ac:dyDescent="0.3">
      <c r="M48" s="5"/>
      <c r="N48" s="5"/>
    </row>
    <row r="49" spans="13:16" x14ac:dyDescent="0.3">
      <c r="M49" s="5"/>
      <c r="N49" s="5"/>
    </row>
    <row r="50" spans="13:16" x14ac:dyDescent="0.3">
      <c r="M50" s="5"/>
      <c r="N50" s="5"/>
    </row>
    <row r="51" spans="13:16" x14ac:dyDescent="0.3">
      <c r="M51" s="5"/>
      <c r="N51" s="5"/>
    </row>
    <row r="52" spans="13:16" x14ac:dyDescent="0.3">
      <c r="M52" s="5"/>
      <c r="N52" s="5"/>
    </row>
    <row r="55" spans="13:16" x14ac:dyDescent="0.3">
      <c r="P55" s="21"/>
    </row>
  </sheetData>
  <mergeCells count="7">
    <mergeCell ref="E44:F45"/>
    <mergeCell ref="G44:H45"/>
    <mergeCell ref="N33:N34"/>
    <mergeCell ref="P15:S15"/>
    <mergeCell ref="P17:S17"/>
    <mergeCell ref="Q18:S18"/>
    <mergeCell ref="P19:S19"/>
  </mergeCells>
  <pageMargins left="0.7" right="0.7" top="0.75" bottom="0.75" header="0.3" footer="0.3"/>
  <pageSetup scale="43"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8:R55"/>
  <sheetViews>
    <sheetView zoomScale="70" zoomScaleNormal="7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12.5546875" style="1" customWidth="1"/>
    <col min="14" max="14" width="11.109375" style="1" customWidth="1"/>
    <col min="15" max="15" width="13.6640625" style="1" customWidth="1"/>
    <col min="16" max="16" width="31.44140625" style="20" customWidth="1"/>
    <col min="17" max="17" width="25.5546875" style="1" customWidth="1"/>
    <col min="18" max="18" width="24.33203125" style="1" customWidth="1"/>
    <col min="19" max="16384" width="9.109375" style="1"/>
  </cols>
  <sheetData>
    <row r="8" spans="9:18" x14ac:dyDescent="0.3">
      <c r="I8" s="14"/>
    </row>
    <row r="13" spans="9:18" ht="54" x14ac:dyDescent="0.4">
      <c r="P13" s="18"/>
      <c r="Q13" s="19" t="s">
        <v>1</v>
      </c>
      <c r="R13" s="19" t="s">
        <v>2</v>
      </c>
    </row>
    <row r="14" spans="9:18" ht="48" x14ac:dyDescent="0.35">
      <c r="P14" s="24" t="s">
        <v>3</v>
      </c>
      <c r="Q14" s="23">
        <v>500000</v>
      </c>
      <c r="R14" s="23">
        <v>325000</v>
      </c>
    </row>
    <row r="15" spans="9:18" ht="17.399999999999999" customHeight="1" x14ac:dyDescent="0.35">
      <c r="P15" s="47"/>
      <c r="Q15" s="48"/>
      <c r="R15" s="49"/>
    </row>
    <row r="16" spans="9:18" ht="34.200000000000003" customHeight="1" x14ac:dyDescent="0.3">
      <c r="P16" s="16" t="s">
        <v>4</v>
      </c>
      <c r="Q16" s="23">
        <v>0.15</v>
      </c>
      <c r="R16" s="23">
        <v>0.15</v>
      </c>
    </row>
    <row r="17" spans="2:18" ht="18.600000000000001" customHeight="1" x14ac:dyDescent="0.35">
      <c r="P17" s="47"/>
      <c r="Q17" s="48"/>
      <c r="R17" s="49"/>
    </row>
    <row r="18" spans="2:18" ht="48" x14ac:dyDescent="0.3">
      <c r="P18" s="16" t="s">
        <v>6</v>
      </c>
      <c r="Q18" s="50" t="s">
        <v>5</v>
      </c>
      <c r="R18" s="52"/>
    </row>
    <row r="19" spans="2:18" ht="10.95" customHeight="1" x14ac:dyDescent="0.3">
      <c r="P19" s="53"/>
      <c r="Q19" s="54"/>
      <c r="R19" s="55"/>
    </row>
    <row r="20" spans="2:18" ht="31.2" customHeight="1" x14ac:dyDescent="0.3">
      <c r="P20" s="16">
        <v>1</v>
      </c>
      <c r="Q20" s="23">
        <v>100000</v>
      </c>
      <c r="R20" s="23">
        <v>140000</v>
      </c>
    </row>
    <row r="21" spans="2:18" ht="30.6" customHeight="1" x14ac:dyDescent="0.3">
      <c r="P21" s="16">
        <v>2</v>
      </c>
      <c r="Q21" s="23">
        <v>120000</v>
      </c>
      <c r="R21" s="23">
        <v>120000</v>
      </c>
    </row>
    <row r="22" spans="2:18" ht="30.6" customHeight="1" x14ac:dyDescent="0.3">
      <c r="P22" s="16">
        <v>3</v>
      </c>
      <c r="Q22" s="23">
        <v>150000</v>
      </c>
      <c r="R22" s="23">
        <v>95000</v>
      </c>
    </row>
    <row r="23" spans="2:18" ht="28.95" customHeight="1" x14ac:dyDescent="0.3">
      <c r="P23" s="16">
        <v>4</v>
      </c>
      <c r="Q23" s="23">
        <v>190000</v>
      </c>
      <c r="R23" s="23">
        <v>70000</v>
      </c>
    </row>
    <row r="24" spans="2:18" ht="31.2" customHeight="1" x14ac:dyDescent="0.3">
      <c r="P24" s="16">
        <v>5</v>
      </c>
      <c r="Q24" s="23">
        <v>250000</v>
      </c>
      <c r="R24" s="23">
        <v>0</v>
      </c>
    </row>
    <row r="25" spans="2:18" x14ac:dyDescent="0.3">
      <c r="P25" s="1"/>
    </row>
    <row r="26" spans="2:18" x14ac:dyDescent="0.3">
      <c r="P26" s="1"/>
    </row>
    <row r="27" spans="2:18" x14ac:dyDescent="0.3">
      <c r="P27" s="1"/>
    </row>
    <row r="28" spans="2:18" x14ac:dyDescent="0.3">
      <c r="P28" s="1"/>
    </row>
    <row r="29" spans="2:18" x14ac:dyDescent="0.3">
      <c r="P29" s="1"/>
    </row>
    <row r="30" spans="2:18" x14ac:dyDescent="0.3">
      <c r="B30" s="3"/>
      <c r="C30" s="3"/>
      <c r="D30" s="3"/>
      <c r="E30" s="3"/>
      <c r="F30" s="3"/>
      <c r="P30" s="1"/>
    </row>
    <row r="31" spans="2:18" ht="21" customHeight="1" x14ac:dyDescent="0.3">
      <c r="B31" s="3"/>
      <c r="C31" s="3"/>
      <c r="D31" s="3"/>
      <c r="E31" s="3"/>
      <c r="F31" s="3"/>
      <c r="I31" s="3"/>
      <c r="J31" s="3"/>
      <c r="K31" s="3"/>
      <c r="L31" s="3"/>
      <c r="N31" s="3"/>
      <c r="P31" s="1"/>
    </row>
    <row r="32" spans="2:18" ht="15" customHeight="1" x14ac:dyDescent="0.3">
      <c r="B32" s="3"/>
      <c r="C32" s="3"/>
      <c r="D32" s="3"/>
      <c r="E32" s="3"/>
      <c r="F32" s="3"/>
      <c r="I32" s="3"/>
      <c r="J32" s="3"/>
      <c r="N32" s="3"/>
      <c r="P32" s="1"/>
    </row>
    <row r="33" spans="2:15" ht="15" customHeight="1" x14ac:dyDescent="0.3">
      <c r="B33" s="3"/>
      <c r="C33" s="3"/>
      <c r="D33" s="3"/>
      <c r="E33" s="3"/>
      <c r="F33" s="3"/>
      <c r="G33" s="3"/>
      <c r="H33" s="3"/>
      <c r="I33" s="3"/>
      <c r="J33" s="3"/>
      <c r="N33" s="46"/>
    </row>
    <row r="34" spans="2:15" ht="15" customHeight="1" x14ac:dyDescent="0.3">
      <c r="B34" s="3"/>
      <c r="C34" s="3"/>
      <c r="D34" s="3"/>
      <c r="E34" s="3"/>
      <c r="F34" s="3"/>
      <c r="G34" s="3"/>
      <c r="H34" s="3"/>
      <c r="I34" s="3"/>
      <c r="J34" s="3"/>
      <c r="N34" s="46"/>
    </row>
    <row r="35" spans="2:15" ht="15" customHeight="1" x14ac:dyDescent="0.3">
      <c r="B35" s="3"/>
      <c r="C35" s="3"/>
      <c r="D35" s="3"/>
      <c r="E35" s="3"/>
      <c r="F35" s="3"/>
      <c r="G35" s="3"/>
      <c r="H35" s="3"/>
      <c r="I35" s="3"/>
      <c r="J35" s="3"/>
      <c r="N35" s="13"/>
    </row>
    <row r="36" spans="2:15" ht="25.2" customHeight="1" x14ac:dyDescent="0.3">
      <c r="B36" s="3"/>
      <c r="C36" s="3"/>
      <c r="D36" s="3"/>
      <c r="E36" s="3"/>
      <c r="F36" s="3"/>
      <c r="G36" s="9">
        <v>120</v>
      </c>
      <c r="H36" s="8"/>
      <c r="I36" s="3"/>
      <c r="J36" s="3"/>
    </row>
    <row r="37" spans="2:15" ht="29.4" customHeight="1" x14ac:dyDescent="0.3">
      <c r="B37" s="3"/>
      <c r="C37" s="3"/>
      <c r="D37" s="3"/>
      <c r="E37" s="3"/>
      <c r="F37" s="3"/>
      <c r="G37" s="9"/>
      <c r="H37" s="8"/>
      <c r="I37" s="3"/>
      <c r="J37" s="3"/>
    </row>
    <row r="38" spans="2:15" ht="32.25" customHeight="1" x14ac:dyDescent="0.3">
      <c r="B38" s="3"/>
      <c r="C38" s="3"/>
      <c r="D38" s="3"/>
      <c r="E38" s="3"/>
      <c r="F38" s="3"/>
      <c r="I38" s="3"/>
      <c r="J38" s="3"/>
      <c r="O38" s="7">
        <v>0</v>
      </c>
    </row>
    <row r="39" spans="2:15" ht="25.5" customHeight="1" x14ac:dyDescent="0.3">
      <c r="C39" s="12"/>
      <c r="D39" s="12"/>
      <c r="E39" s="12"/>
      <c r="F39" s="12"/>
      <c r="G39" s="3"/>
      <c r="H39" s="3"/>
      <c r="I39" s="3">
        <v>2000</v>
      </c>
      <c r="J39" s="2"/>
      <c r="O39" s="7"/>
    </row>
    <row r="40" spans="2:15" ht="14.4" customHeight="1" x14ac:dyDescent="0.3">
      <c r="C40" s="3"/>
      <c r="D40" s="3"/>
      <c r="E40" s="3"/>
      <c r="F40" s="3"/>
      <c r="G40" s="3"/>
      <c r="H40" s="3">
        <v>1</v>
      </c>
      <c r="I40" s="3"/>
      <c r="J40" s="3"/>
      <c r="O40" s="7">
        <v>60000</v>
      </c>
    </row>
    <row r="41" spans="2:15" ht="14.4" customHeight="1" x14ac:dyDescent="0.3">
      <c r="C41" s="3"/>
      <c r="D41" s="3"/>
      <c r="E41" s="3"/>
      <c r="F41" s="3"/>
      <c r="G41" s="3"/>
      <c r="H41" s="3"/>
      <c r="I41" s="3"/>
      <c r="J41" s="3"/>
      <c r="O41" s="7"/>
    </row>
    <row r="42" spans="2:15" ht="25.5" customHeight="1" x14ac:dyDescent="0.3">
      <c r="C42" s="3"/>
      <c r="D42" s="3"/>
      <c r="E42" s="3"/>
      <c r="F42" s="3"/>
      <c r="G42" s="3"/>
      <c r="H42" s="3"/>
      <c r="I42" s="3"/>
      <c r="J42" s="3"/>
      <c r="O42" s="7">
        <v>110000</v>
      </c>
    </row>
    <row r="43" spans="2:15" ht="25.5" customHeight="1" x14ac:dyDescent="0.3">
      <c r="C43" s="3"/>
      <c r="D43" s="3"/>
      <c r="E43" s="3"/>
      <c r="F43" s="3"/>
      <c r="G43" s="3"/>
      <c r="H43" s="3"/>
      <c r="I43" s="3"/>
      <c r="J43" s="3"/>
      <c r="O43" s="7"/>
    </row>
    <row r="44" spans="2:15" ht="27.75" customHeight="1" x14ac:dyDescent="0.3">
      <c r="C44" s="3"/>
      <c r="D44" s="3"/>
      <c r="E44" s="45"/>
      <c r="F44" s="45"/>
      <c r="G44" s="45"/>
      <c r="H44" s="45"/>
      <c r="I44" s="3"/>
      <c r="J44" s="3"/>
      <c r="N44" s="3"/>
      <c r="O44" s="4"/>
    </row>
    <row r="45" spans="2:15" ht="27" customHeight="1" x14ac:dyDescent="0.3">
      <c r="C45" s="3"/>
      <c r="D45" s="3"/>
      <c r="E45" s="45"/>
      <c r="F45" s="45"/>
      <c r="G45" s="45"/>
      <c r="H45" s="45"/>
      <c r="I45" s="3"/>
      <c r="J45" s="3"/>
      <c r="K45" s="3"/>
      <c r="L45" s="3"/>
      <c r="M45" s="3"/>
      <c r="N45" s="3"/>
      <c r="O45" s="3"/>
    </row>
    <row r="46" spans="2:15" ht="15" customHeight="1" x14ac:dyDescent="0.3">
      <c r="C46" s="3"/>
      <c r="D46" s="3"/>
      <c r="E46" s="3"/>
      <c r="F46" s="3"/>
      <c r="G46" s="3"/>
      <c r="H46" s="3"/>
      <c r="I46" s="3"/>
      <c r="J46" s="3"/>
      <c r="K46" s="3"/>
      <c r="L46" s="3"/>
      <c r="M46" s="5"/>
      <c r="N46" s="5"/>
      <c r="O46" s="3"/>
    </row>
    <row r="47" spans="2:15" x14ac:dyDescent="0.3">
      <c r="M47" s="5"/>
      <c r="N47" s="5"/>
    </row>
    <row r="48" spans="2:15" x14ac:dyDescent="0.3">
      <c r="M48" s="5"/>
      <c r="N48" s="5"/>
    </row>
    <row r="49" spans="13:16" x14ac:dyDescent="0.3">
      <c r="M49" s="5"/>
      <c r="N49" s="5"/>
    </row>
    <row r="50" spans="13:16" x14ac:dyDescent="0.3">
      <c r="M50" s="5"/>
      <c r="N50" s="5"/>
    </row>
    <row r="51" spans="13:16" x14ac:dyDescent="0.3">
      <c r="M51" s="5"/>
      <c r="N51" s="5"/>
    </row>
    <row r="52" spans="13:16" x14ac:dyDescent="0.3">
      <c r="M52" s="5"/>
      <c r="N52" s="5"/>
    </row>
    <row r="55" spans="13:16" x14ac:dyDescent="0.3">
      <c r="P55" s="21"/>
    </row>
  </sheetData>
  <mergeCells count="7">
    <mergeCell ref="E44:F45"/>
    <mergeCell ref="G44:H45"/>
    <mergeCell ref="P15:R15"/>
    <mergeCell ref="P17:R17"/>
    <mergeCell ref="Q18:R18"/>
    <mergeCell ref="P19:R19"/>
    <mergeCell ref="N33:N34"/>
  </mergeCells>
  <pageMargins left="0.7" right="0.7" top="0.75" bottom="0.75" header="0.3" footer="0.3"/>
  <pageSetup scale="4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
  <dimension ref="B8:Q55"/>
  <sheetViews>
    <sheetView zoomScale="70" zoomScaleNormal="7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12.5546875" style="1" customWidth="1"/>
    <col min="14" max="14" width="11.109375" style="1" customWidth="1"/>
    <col min="15" max="15" width="13.6640625" style="1" customWidth="1"/>
    <col min="16" max="16" width="31.44140625" style="20" customWidth="1"/>
    <col min="17" max="17" width="31.33203125" style="1" customWidth="1"/>
    <col min="18" max="18" width="24.33203125" style="1" customWidth="1"/>
    <col min="19" max="16384" width="9.109375" style="1"/>
  </cols>
  <sheetData>
    <row r="8" spans="9:17" x14ac:dyDescent="0.3">
      <c r="I8" s="14"/>
    </row>
    <row r="13" spans="9:17" ht="27" x14ac:dyDescent="0.4">
      <c r="P13" s="18"/>
      <c r="Q13" s="22" t="s">
        <v>1</v>
      </c>
    </row>
    <row r="14" spans="9:17" ht="48" x14ac:dyDescent="0.35">
      <c r="P14" s="24" t="s">
        <v>3</v>
      </c>
      <c r="Q14" s="23">
        <v>18250</v>
      </c>
    </row>
    <row r="15" spans="9:17" ht="17.399999999999999" customHeight="1" x14ac:dyDescent="0.35">
      <c r="P15" s="25"/>
      <c r="Q15" s="27"/>
    </row>
    <row r="16" spans="9:17" ht="34.200000000000003" customHeight="1" x14ac:dyDescent="0.3">
      <c r="P16" s="16" t="s">
        <v>4</v>
      </c>
      <c r="Q16" s="29">
        <v>0.1</v>
      </c>
    </row>
    <row r="17" spans="2:17" ht="18.600000000000001" customHeight="1" x14ac:dyDescent="0.35">
      <c r="P17" s="25"/>
      <c r="Q17" s="27"/>
    </row>
    <row r="18" spans="2:17" ht="110.25" customHeight="1" x14ac:dyDescent="0.3">
      <c r="P18" s="16" t="s">
        <v>6</v>
      </c>
      <c r="Q18" s="28" t="s">
        <v>5</v>
      </c>
    </row>
    <row r="19" spans="2:17" ht="10.95" customHeight="1" x14ac:dyDescent="0.3">
      <c r="P19" s="26"/>
      <c r="Q19" s="27"/>
    </row>
    <row r="20" spans="2:17" ht="31.2" customHeight="1" x14ac:dyDescent="0.3">
      <c r="P20" s="16">
        <v>1</v>
      </c>
      <c r="Q20" s="23">
        <v>4000</v>
      </c>
    </row>
    <row r="21" spans="2:17" ht="30.6" customHeight="1" x14ac:dyDescent="0.3">
      <c r="P21" s="16">
        <v>2</v>
      </c>
      <c r="Q21" s="23">
        <v>4000</v>
      </c>
    </row>
    <row r="22" spans="2:17" ht="30.6" customHeight="1" x14ac:dyDescent="0.3">
      <c r="P22" s="16">
        <v>3</v>
      </c>
      <c r="Q22" s="23">
        <v>4000</v>
      </c>
    </row>
    <row r="23" spans="2:17" ht="28.95" customHeight="1" x14ac:dyDescent="0.3">
      <c r="P23" s="16">
        <v>4</v>
      </c>
      <c r="Q23" s="23">
        <v>4000</v>
      </c>
    </row>
    <row r="24" spans="2:17" ht="31.2" customHeight="1" x14ac:dyDescent="0.3">
      <c r="P24" s="16">
        <v>5</v>
      </c>
      <c r="Q24" s="23">
        <v>4000</v>
      </c>
    </row>
    <row r="25" spans="2:17" ht="27" x14ac:dyDescent="0.3">
      <c r="P25" s="16">
        <v>6</v>
      </c>
      <c r="Q25" s="23">
        <v>4000</v>
      </c>
    </row>
    <row r="26" spans="2:17" ht="27" x14ac:dyDescent="0.3">
      <c r="P26" s="16">
        <v>7</v>
      </c>
      <c r="Q26" s="23">
        <v>4000</v>
      </c>
    </row>
    <row r="27" spans="2:17" x14ac:dyDescent="0.3">
      <c r="P27" s="1"/>
    </row>
    <row r="28" spans="2:17" x14ac:dyDescent="0.3">
      <c r="P28" s="1"/>
    </row>
    <row r="29" spans="2:17" x14ac:dyDescent="0.3">
      <c r="P29" s="1"/>
    </row>
    <row r="30" spans="2:17" x14ac:dyDescent="0.3">
      <c r="B30" s="3"/>
      <c r="C30" s="3"/>
      <c r="D30" s="3"/>
      <c r="E30" s="3"/>
      <c r="F30" s="3"/>
      <c r="P30" s="1"/>
    </row>
    <row r="31" spans="2:17" ht="21" customHeight="1" x14ac:dyDescent="0.3">
      <c r="B31" s="3"/>
      <c r="C31" s="3"/>
      <c r="D31" s="3"/>
      <c r="E31" s="3"/>
      <c r="F31" s="3"/>
      <c r="I31" s="3"/>
      <c r="J31" s="3"/>
      <c r="K31" s="3"/>
      <c r="L31" s="3"/>
      <c r="N31" s="3"/>
      <c r="P31" s="1"/>
    </row>
    <row r="32" spans="2:17" ht="15" customHeight="1" x14ac:dyDescent="0.3">
      <c r="B32" s="3"/>
      <c r="C32" s="3"/>
      <c r="D32" s="3"/>
      <c r="E32" s="3"/>
      <c r="F32" s="3"/>
      <c r="I32" s="3"/>
      <c r="J32" s="3"/>
      <c r="N32" s="3"/>
      <c r="P32" s="1"/>
    </row>
    <row r="33" spans="2:15" ht="15" customHeight="1" x14ac:dyDescent="0.3">
      <c r="B33" s="3"/>
      <c r="C33" s="3"/>
      <c r="D33" s="3"/>
      <c r="E33" s="3"/>
      <c r="F33" s="3"/>
      <c r="G33" s="3"/>
      <c r="H33" s="3"/>
      <c r="I33" s="3"/>
      <c r="J33" s="3"/>
      <c r="N33" s="46"/>
    </row>
    <row r="34" spans="2:15" ht="15" customHeight="1" x14ac:dyDescent="0.3">
      <c r="B34" s="3"/>
      <c r="C34" s="3"/>
      <c r="D34" s="3"/>
      <c r="E34" s="3"/>
      <c r="F34" s="3"/>
      <c r="G34" s="3"/>
      <c r="H34" s="3"/>
      <c r="I34" s="3"/>
      <c r="J34" s="3"/>
      <c r="N34" s="46"/>
    </row>
    <row r="35" spans="2:15" ht="15" customHeight="1" x14ac:dyDescent="0.3">
      <c r="B35" s="3"/>
      <c r="C35" s="3"/>
      <c r="D35" s="3"/>
      <c r="E35" s="3"/>
      <c r="F35" s="3"/>
      <c r="G35" s="3"/>
      <c r="H35" s="3"/>
      <c r="I35" s="3"/>
      <c r="J35" s="3"/>
      <c r="N35" s="13"/>
    </row>
    <row r="36" spans="2:15" ht="25.2" customHeight="1" x14ac:dyDescent="0.3">
      <c r="B36" s="3"/>
      <c r="C36" s="3"/>
      <c r="D36" s="3"/>
      <c r="E36" s="3"/>
      <c r="F36" s="3"/>
      <c r="G36" s="9">
        <v>120</v>
      </c>
      <c r="H36" s="8"/>
      <c r="I36" s="3"/>
      <c r="J36" s="3"/>
    </row>
    <row r="37" spans="2:15" ht="29.4" customHeight="1" x14ac:dyDescent="0.3">
      <c r="B37" s="3"/>
      <c r="C37" s="3"/>
      <c r="D37" s="3"/>
      <c r="E37" s="3"/>
      <c r="F37" s="3"/>
      <c r="G37" s="9"/>
      <c r="H37" s="8"/>
      <c r="I37" s="3"/>
      <c r="J37" s="3"/>
    </row>
    <row r="38" spans="2:15" ht="32.25" customHeight="1" x14ac:dyDescent="0.3">
      <c r="B38" s="3"/>
      <c r="C38" s="3"/>
      <c r="D38" s="3"/>
      <c r="E38" s="3"/>
      <c r="F38" s="3"/>
      <c r="I38" s="3"/>
      <c r="J38" s="3"/>
      <c r="O38" s="7">
        <v>0</v>
      </c>
    </row>
    <row r="39" spans="2:15" ht="25.5" customHeight="1" x14ac:dyDescent="0.3">
      <c r="C39" s="12"/>
      <c r="D39" s="12"/>
      <c r="E39" s="12"/>
      <c r="F39" s="12"/>
      <c r="G39" s="3"/>
      <c r="H39" s="3"/>
      <c r="I39" s="3">
        <v>2000</v>
      </c>
      <c r="J39" s="2"/>
      <c r="O39" s="7"/>
    </row>
    <row r="40" spans="2:15" ht="14.4" customHeight="1" x14ac:dyDescent="0.3">
      <c r="C40" s="3"/>
      <c r="D40" s="3"/>
      <c r="E40" s="3"/>
      <c r="F40" s="3"/>
      <c r="G40" s="3"/>
      <c r="H40" s="3">
        <v>1</v>
      </c>
      <c r="I40" s="3"/>
      <c r="J40" s="3"/>
      <c r="O40" s="7">
        <v>60000</v>
      </c>
    </row>
    <row r="41" spans="2:15" ht="14.4" customHeight="1" x14ac:dyDescent="0.3">
      <c r="C41" s="3"/>
      <c r="D41" s="3"/>
      <c r="E41" s="3"/>
      <c r="F41" s="3"/>
      <c r="G41" s="3"/>
      <c r="H41" s="3"/>
      <c r="I41" s="3"/>
      <c r="J41" s="3"/>
      <c r="O41" s="7"/>
    </row>
    <row r="42" spans="2:15" ht="25.5" customHeight="1" x14ac:dyDescent="0.3">
      <c r="C42" s="3"/>
      <c r="D42" s="3"/>
      <c r="E42" s="3"/>
      <c r="F42" s="3"/>
      <c r="G42" s="3"/>
      <c r="H42" s="3"/>
      <c r="I42" s="3"/>
      <c r="J42" s="3"/>
      <c r="O42" s="7">
        <v>110000</v>
      </c>
    </row>
    <row r="43" spans="2:15" ht="25.5" customHeight="1" x14ac:dyDescent="0.3">
      <c r="C43" s="3"/>
      <c r="D43" s="3"/>
      <c r="E43" s="3"/>
      <c r="F43" s="3"/>
      <c r="G43" s="3"/>
      <c r="H43" s="3"/>
      <c r="I43" s="3"/>
      <c r="J43" s="3"/>
      <c r="O43" s="7"/>
    </row>
    <row r="44" spans="2:15" ht="27.75" customHeight="1" x14ac:dyDescent="0.3">
      <c r="C44" s="3"/>
      <c r="D44" s="3"/>
      <c r="E44" s="45"/>
      <c r="F44" s="45"/>
      <c r="G44" s="45"/>
      <c r="H44" s="45"/>
      <c r="I44" s="3"/>
      <c r="J44" s="3"/>
      <c r="N44" s="3"/>
      <c r="O44" s="4"/>
    </row>
    <row r="45" spans="2:15" ht="27" customHeight="1" x14ac:dyDescent="0.3">
      <c r="C45" s="3"/>
      <c r="D45" s="3"/>
      <c r="E45" s="45"/>
      <c r="F45" s="45"/>
      <c r="G45" s="45"/>
      <c r="H45" s="45"/>
      <c r="I45" s="3"/>
      <c r="J45" s="3"/>
      <c r="K45" s="3"/>
      <c r="L45" s="3"/>
      <c r="M45" s="3"/>
      <c r="N45" s="3"/>
      <c r="O45" s="3"/>
    </row>
    <row r="46" spans="2:15" ht="15" customHeight="1" x14ac:dyDescent="0.3">
      <c r="C46" s="3"/>
      <c r="D46" s="3"/>
      <c r="E46" s="3"/>
      <c r="F46" s="3"/>
      <c r="G46" s="3"/>
      <c r="H46" s="3"/>
      <c r="I46" s="3"/>
      <c r="J46" s="3"/>
      <c r="K46" s="3"/>
      <c r="L46" s="3"/>
      <c r="M46" s="5"/>
      <c r="N46" s="5"/>
      <c r="O46" s="3"/>
    </row>
    <row r="47" spans="2:15" x14ac:dyDescent="0.3">
      <c r="M47" s="5"/>
      <c r="N47" s="5"/>
    </row>
    <row r="48" spans="2:15" x14ac:dyDescent="0.3">
      <c r="M48" s="5"/>
      <c r="N48" s="5"/>
    </row>
    <row r="49" spans="13:16" x14ac:dyDescent="0.3">
      <c r="M49" s="5"/>
      <c r="N49" s="5"/>
    </row>
    <row r="50" spans="13:16" x14ac:dyDescent="0.3">
      <c r="M50" s="5"/>
      <c r="N50" s="5"/>
    </row>
    <row r="51" spans="13:16" x14ac:dyDescent="0.3">
      <c r="M51" s="5"/>
      <c r="N51" s="5"/>
    </row>
    <row r="52" spans="13:16" x14ac:dyDescent="0.3">
      <c r="M52" s="5"/>
      <c r="N52" s="5"/>
    </row>
    <row r="55" spans="13:16" x14ac:dyDescent="0.3">
      <c r="P55" s="21"/>
    </row>
  </sheetData>
  <mergeCells count="3">
    <mergeCell ref="E44:F45"/>
    <mergeCell ref="G44:H45"/>
    <mergeCell ref="N33:N3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8:U54"/>
  <sheetViews>
    <sheetView topLeftCell="A4" zoomScale="70" zoomScaleNormal="70" workbookViewId="0">
      <selection activeCell="S21" sqref="S21"/>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12.5546875" style="1" customWidth="1"/>
    <col min="14" max="14" width="11.109375" style="1" customWidth="1"/>
    <col min="15" max="15" width="13.6640625" style="1" customWidth="1"/>
    <col min="16" max="16" width="31.44140625" style="20" customWidth="1"/>
    <col min="17" max="17" width="25.5546875" style="1" customWidth="1"/>
    <col min="18" max="18" width="7.109375" style="1" customWidth="1"/>
    <col min="19" max="19" width="28.5546875" style="1" customWidth="1"/>
    <col min="20" max="20" width="9.109375" style="1"/>
    <col min="21" max="21" width="24.33203125" style="1" customWidth="1"/>
    <col min="22" max="16384" width="9.109375" style="1"/>
  </cols>
  <sheetData>
    <row r="8" spans="9:17" x14ac:dyDescent="0.3">
      <c r="I8" s="14"/>
    </row>
    <row r="13" spans="9:17" ht="54" x14ac:dyDescent="0.4">
      <c r="P13" s="18"/>
      <c r="Q13" s="22" t="s">
        <v>1</v>
      </c>
    </row>
    <row r="14" spans="9:17" ht="48" x14ac:dyDescent="0.35">
      <c r="P14" s="24" t="s">
        <v>3</v>
      </c>
      <c r="Q14" s="23">
        <v>18250</v>
      </c>
    </row>
    <row r="15" spans="9:17" ht="17.399999999999999" customHeight="1" x14ac:dyDescent="0.35">
      <c r="P15" s="25"/>
      <c r="Q15" s="27"/>
    </row>
    <row r="16" spans="9:17" ht="34.200000000000003" customHeight="1" x14ac:dyDescent="0.3">
      <c r="P16" s="16" t="s">
        <v>4</v>
      </c>
      <c r="Q16" s="29">
        <v>0.1</v>
      </c>
    </row>
    <row r="17" spans="2:21" ht="18.600000000000001" customHeight="1" x14ac:dyDescent="0.35">
      <c r="P17" s="25"/>
      <c r="Q17" s="27"/>
    </row>
    <row r="18" spans="2:21" ht="85.2" customHeight="1" x14ac:dyDescent="0.3">
      <c r="P18" s="16" t="s">
        <v>6</v>
      </c>
      <c r="Q18" s="28" t="s">
        <v>9</v>
      </c>
      <c r="S18" s="40" t="s">
        <v>7</v>
      </c>
      <c r="U18" s="40" t="s">
        <v>8</v>
      </c>
    </row>
    <row r="19" spans="2:21" ht="10.95" customHeight="1" x14ac:dyDescent="0.3">
      <c r="P19" s="26"/>
      <c r="Q19" s="27"/>
    </row>
    <row r="20" spans="2:21" ht="31.2" customHeight="1" x14ac:dyDescent="0.4">
      <c r="P20" s="16">
        <v>1</v>
      </c>
      <c r="Q20" s="23">
        <v>4000</v>
      </c>
      <c r="S20" s="36">
        <f>PV(10%,1,0,-4000)</f>
        <v>3636.363636363636</v>
      </c>
      <c r="U20" s="23">
        <f>-Q14</f>
        <v>-18250</v>
      </c>
    </row>
    <row r="21" spans="2:21" ht="30.6" customHeight="1" x14ac:dyDescent="0.4">
      <c r="P21" s="16">
        <v>2</v>
      </c>
      <c r="Q21" s="23">
        <v>4000</v>
      </c>
      <c r="S21" s="36">
        <f>PV(10%,2,0,-4000)</f>
        <v>3305.7851239669417</v>
      </c>
      <c r="U21" s="23">
        <v>4000</v>
      </c>
    </row>
    <row r="22" spans="2:21" ht="30.6" customHeight="1" x14ac:dyDescent="0.4">
      <c r="P22" s="16">
        <v>3</v>
      </c>
      <c r="Q22" s="23">
        <v>4000</v>
      </c>
      <c r="S22" s="36">
        <f>PV(10%,3,0,-4000)</f>
        <v>3005.2592036063102</v>
      </c>
      <c r="U22" s="23">
        <v>4000</v>
      </c>
    </row>
    <row r="23" spans="2:21" ht="28.95" customHeight="1" x14ac:dyDescent="0.4">
      <c r="P23" s="16">
        <v>4</v>
      </c>
      <c r="Q23" s="23">
        <v>4000</v>
      </c>
      <c r="S23" s="36">
        <f>PV(10%,4,0,-4000)</f>
        <v>2732.0538214602821</v>
      </c>
      <c r="U23" s="23">
        <v>4000</v>
      </c>
    </row>
    <row r="24" spans="2:21" ht="31.2" customHeight="1" x14ac:dyDescent="0.4">
      <c r="P24" s="16">
        <v>5</v>
      </c>
      <c r="Q24" s="23">
        <v>4000</v>
      </c>
      <c r="S24" s="36">
        <f>PV(10%,5,0,-4000)</f>
        <v>2483.6852922366197</v>
      </c>
      <c r="U24" s="23">
        <v>4000</v>
      </c>
    </row>
    <row r="25" spans="2:21" ht="27" x14ac:dyDescent="0.4">
      <c r="P25" s="16">
        <v>6</v>
      </c>
      <c r="Q25" s="23">
        <v>4000</v>
      </c>
      <c r="S25" s="36">
        <f>PV(10%,6,0,-4000)</f>
        <v>2257.8957202151087</v>
      </c>
      <c r="U25" s="23">
        <v>4000</v>
      </c>
    </row>
    <row r="26" spans="2:21" ht="27" x14ac:dyDescent="0.4">
      <c r="P26" s="16">
        <v>7</v>
      </c>
      <c r="Q26" s="23">
        <v>4000</v>
      </c>
      <c r="S26" s="36">
        <f>PV(10%,7,0,-4000)</f>
        <v>2052.6324729228259</v>
      </c>
      <c r="U26" s="23">
        <v>4000</v>
      </c>
    </row>
    <row r="27" spans="2:21" ht="27" x14ac:dyDescent="0.3">
      <c r="P27" s="1"/>
      <c r="S27" s="37">
        <f>SUM(S20:S26)</f>
        <v>19473.675270771724</v>
      </c>
      <c r="U27" s="23">
        <v>4000</v>
      </c>
    </row>
    <row r="28" spans="2:21" ht="27" x14ac:dyDescent="0.3">
      <c r="P28" s="1"/>
      <c r="S28" s="37">
        <f>Q14</f>
        <v>18250</v>
      </c>
    </row>
    <row r="29" spans="2:21" x14ac:dyDescent="0.3">
      <c r="B29" s="3"/>
      <c r="C29" s="3"/>
      <c r="D29" s="3"/>
      <c r="E29" s="3"/>
      <c r="F29" s="3"/>
      <c r="P29" s="1"/>
    </row>
    <row r="30" spans="2:21" ht="27.6" customHeight="1" x14ac:dyDescent="0.3">
      <c r="B30" s="3"/>
      <c r="C30" s="3"/>
      <c r="D30" s="3"/>
      <c r="E30" s="3"/>
      <c r="F30" s="3"/>
      <c r="I30" s="3"/>
      <c r="J30" s="3"/>
      <c r="K30" s="3"/>
      <c r="L30" s="3"/>
      <c r="N30" s="3"/>
      <c r="P30" s="1"/>
      <c r="S30" s="38">
        <f>S27-S28</f>
        <v>1223.6752707717242</v>
      </c>
      <c r="U30" s="39">
        <f>IRR(U20:U27)</f>
        <v>0.1200868478128827</v>
      </c>
    </row>
    <row r="31" spans="2:21" ht="28.95" customHeight="1" x14ac:dyDescent="0.3">
      <c r="B31" s="3"/>
      <c r="C31" s="3"/>
      <c r="D31" s="3"/>
      <c r="E31" s="3"/>
      <c r="F31" s="3"/>
      <c r="I31" s="3"/>
      <c r="J31" s="3"/>
      <c r="N31" s="3"/>
      <c r="P31" s="1"/>
    </row>
    <row r="32" spans="2:21" ht="27.6" customHeight="1" x14ac:dyDescent="0.3">
      <c r="B32" s="3"/>
      <c r="C32" s="3"/>
      <c r="D32" s="3"/>
      <c r="E32" s="3"/>
      <c r="F32" s="3"/>
      <c r="G32" s="3"/>
      <c r="H32" s="3"/>
      <c r="I32" s="3"/>
      <c r="J32" s="3"/>
      <c r="N32" s="46"/>
      <c r="P32" s="1"/>
    </row>
    <row r="33" spans="2:17" ht="26.4" customHeight="1" x14ac:dyDescent="0.3">
      <c r="B33" s="3"/>
      <c r="C33" s="3"/>
      <c r="D33" s="3"/>
      <c r="E33" s="3"/>
      <c r="F33" s="3"/>
      <c r="G33" s="3"/>
      <c r="H33" s="3"/>
      <c r="I33" s="3"/>
      <c r="J33" s="3"/>
      <c r="N33" s="46"/>
      <c r="P33" s="1"/>
    </row>
    <row r="34" spans="2:17" ht="28.95" customHeight="1" x14ac:dyDescent="0.3">
      <c r="B34" s="3"/>
      <c r="C34" s="3"/>
      <c r="D34" s="3"/>
      <c r="E34" s="3"/>
      <c r="F34" s="3"/>
      <c r="G34" s="3"/>
      <c r="H34" s="3"/>
      <c r="I34" s="3"/>
      <c r="J34" s="3"/>
      <c r="N34" s="13"/>
      <c r="P34" s="1"/>
    </row>
    <row r="35" spans="2:17" ht="25.2" customHeight="1" x14ac:dyDescent="0.3">
      <c r="B35" s="3"/>
      <c r="C35" s="3"/>
      <c r="D35" s="3"/>
      <c r="E35" s="3"/>
      <c r="F35" s="3"/>
      <c r="G35" s="9">
        <v>120</v>
      </c>
      <c r="H35" s="8"/>
      <c r="I35" s="3"/>
      <c r="J35" s="3"/>
      <c r="P35" s="1"/>
    </row>
    <row r="36" spans="2:17" ht="29.4" customHeight="1" x14ac:dyDescent="0.3">
      <c r="B36" s="3"/>
      <c r="C36" s="3"/>
      <c r="D36" s="3"/>
      <c r="E36" s="3"/>
      <c r="F36" s="3"/>
      <c r="G36" s="9"/>
      <c r="H36" s="8"/>
      <c r="I36" s="3"/>
      <c r="J36" s="3"/>
      <c r="P36" s="1"/>
    </row>
    <row r="37" spans="2:17" ht="32.25" customHeight="1" x14ac:dyDescent="0.3">
      <c r="B37" s="3"/>
      <c r="C37" s="3"/>
      <c r="D37" s="3"/>
      <c r="E37" s="3"/>
      <c r="F37" s="3"/>
      <c r="I37" s="3"/>
      <c r="J37" s="3"/>
      <c r="O37" s="7">
        <v>0</v>
      </c>
      <c r="P37" s="1"/>
    </row>
    <row r="38" spans="2:17" ht="25.5" customHeight="1" x14ac:dyDescent="0.3">
      <c r="C38" s="12"/>
      <c r="D38" s="12"/>
      <c r="E38" s="12"/>
      <c r="F38" s="12"/>
      <c r="G38" s="3"/>
      <c r="H38" s="3"/>
      <c r="I38" s="3">
        <v>2000</v>
      </c>
      <c r="J38" s="2"/>
      <c r="O38" s="7"/>
      <c r="Q38" s="35"/>
    </row>
    <row r="39" spans="2:17" ht="14.4" customHeight="1" x14ac:dyDescent="0.3">
      <c r="C39" s="3"/>
      <c r="D39" s="3"/>
      <c r="E39" s="3"/>
      <c r="F39" s="3"/>
      <c r="G39" s="3"/>
      <c r="H39" s="3">
        <v>1</v>
      </c>
      <c r="I39" s="3"/>
      <c r="J39" s="3"/>
      <c r="O39" s="7">
        <v>60000</v>
      </c>
    </row>
    <row r="40" spans="2:17" ht="36.6" customHeight="1" x14ac:dyDescent="0.3">
      <c r="C40" s="3"/>
      <c r="D40" s="3"/>
      <c r="E40" s="3"/>
      <c r="F40" s="3"/>
      <c r="G40" s="3"/>
      <c r="H40" s="3"/>
      <c r="I40" s="3"/>
      <c r="J40" s="3"/>
      <c r="O40" s="7"/>
    </row>
    <row r="41" spans="2:17" ht="25.5" customHeight="1" x14ac:dyDescent="0.3">
      <c r="C41" s="3"/>
      <c r="D41" s="3"/>
      <c r="E41" s="3"/>
      <c r="F41" s="3"/>
      <c r="G41" s="3"/>
      <c r="H41" s="3"/>
      <c r="I41" s="3"/>
      <c r="J41" s="3"/>
      <c r="O41" s="7">
        <v>110000</v>
      </c>
    </row>
    <row r="42" spans="2:17" ht="25.5" customHeight="1" x14ac:dyDescent="0.3">
      <c r="C42" s="3"/>
      <c r="D42" s="3"/>
      <c r="E42" s="3"/>
      <c r="F42" s="3"/>
      <c r="G42" s="3"/>
      <c r="H42" s="3"/>
      <c r="I42" s="3"/>
      <c r="J42" s="3"/>
      <c r="O42" s="7"/>
    </row>
    <row r="43" spans="2:17" ht="27.75" customHeight="1" x14ac:dyDescent="0.3">
      <c r="C43" s="3"/>
      <c r="D43" s="3"/>
      <c r="E43" s="45"/>
      <c r="F43" s="45"/>
      <c r="G43" s="45"/>
      <c r="H43" s="45"/>
      <c r="I43" s="3"/>
      <c r="J43" s="3"/>
      <c r="N43" s="3"/>
      <c r="O43" s="4"/>
    </row>
    <row r="44" spans="2:17" ht="27" customHeight="1" x14ac:dyDescent="0.3">
      <c r="C44" s="3"/>
      <c r="D44" s="3"/>
      <c r="E44" s="45"/>
      <c r="F44" s="45"/>
      <c r="G44" s="45"/>
      <c r="H44" s="45"/>
      <c r="I44" s="3"/>
      <c r="J44" s="3"/>
      <c r="K44" s="3"/>
      <c r="L44" s="3"/>
      <c r="M44" s="3"/>
      <c r="N44" s="3"/>
      <c r="O44" s="3"/>
    </row>
    <row r="45" spans="2:17" ht="15" customHeight="1" x14ac:dyDescent="0.3">
      <c r="C45" s="3"/>
      <c r="D45" s="3"/>
      <c r="E45" s="3"/>
      <c r="F45" s="3"/>
      <c r="G45" s="3"/>
      <c r="H45" s="3"/>
      <c r="I45" s="3"/>
      <c r="J45" s="3"/>
      <c r="K45" s="3"/>
      <c r="L45" s="3"/>
      <c r="M45" s="5"/>
      <c r="N45" s="5"/>
      <c r="O45" s="3"/>
    </row>
    <row r="46" spans="2:17" x14ac:dyDescent="0.3">
      <c r="M46" s="5"/>
      <c r="N46" s="5"/>
    </row>
    <row r="47" spans="2:17" x14ac:dyDescent="0.3">
      <c r="M47" s="5"/>
      <c r="N47" s="5"/>
    </row>
    <row r="48" spans="2:17" x14ac:dyDescent="0.3">
      <c r="M48" s="5"/>
      <c r="N48" s="5"/>
    </row>
    <row r="49" spans="13:16" x14ac:dyDescent="0.3">
      <c r="M49" s="5"/>
      <c r="N49" s="5"/>
    </row>
    <row r="50" spans="13:16" x14ac:dyDescent="0.3">
      <c r="M50" s="5"/>
      <c r="N50" s="5"/>
    </row>
    <row r="51" spans="13:16" x14ac:dyDescent="0.3">
      <c r="M51" s="5"/>
      <c r="N51" s="5"/>
    </row>
    <row r="54" spans="13:16" x14ac:dyDescent="0.3">
      <c r="P54" s="21"/>
    </row>
  </sheetData>
  <mergeCells count="3">
    <mergeCell ref="N32:N33"/>
    <mergeCell ref="E43:F44"/>
    <mergeCell ref="G43:H44"/>
  </mergeCells>
  <pageMargins left="0.7" right="0.7" top="0.75" bottom="0.75" header="0.3" footer="0.3"/>
  <pageSetup scale="4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F6F95-3375-497E-BF30-B9DA04151324}">
  <dimension ref="B8:R55"/>
  <sheetViews>
    <sheetView zoomScale="70" zoomScaleNormal="7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12.5546875" style="1" customWidth="1"/>
    <col min="14" max="14" width="11.109375" style="1" customWidth="1"/>
    <col min="15" max="15" width="13.6640625" style="1" customWidth="1"/>
    <col min="16" max="16" width="31.44140625" style="20" customWidth="1"/>
    <col min="17" max="17" width="25.5546875" style="1" customWidth="1"/>
    <col min="18" max="18" width="24.33203125" style="1" customWidth="1"/>
    <col min="19" max="16384" width="9.109375" style="1"/>
  </cols>
  <sheetData>
    <row r="8" spans="9:18" x14ac:dyDescent="0.3">
      <c r="I8" s="14"/>
    </row>
    <row r="13" spans="9:18" ht="54" x14ac:dyDescent="0.4">
      <c r="P13" s="18"/>
      <c r="Q13" s="19" t="s">
        <v>1</v>
      </c>
      <c r="R13" s="19" t="s">
        <v>2</v>
      </c>
    </row>
    <row r="14" spans="9:18" ht="48" x14ac:dyDescent="0.35">
      <c r="P14" s="24" t="s">
        <v>3</v>
      </c>
      <c r="Q14" s="23">
        <v>130000</v>
      </c>
      <c r="R14" s="23">
        <v>85000</v>
      </c>
    </row>
    <row r="15" spans="9:18" ht="17.399999999999999" customHeight="1" x14ac:dyDescent="0.35">
      <c r="P15" s="47"/>
      <c r="Q15" s="48"/>
      <c r="R15" s="49"/>
    </row>
    <row r="16" spans="9:18" ht="34.200000000000003" customHeight="1" x14ac:dyDescent="0.3">
      <c r="P16" s="16" t="s">
        <v>4</v>
      </c>
      <c r="Q16" s="29">
        <v>0.12</v>
      </c>
      <c r="R16" s="29">
        <v>0.08</v>
      </c>
    </row>
    <row r="17" spans="2:18" ht="18.600000000000001" customHeight="1" x14ac:dyDescent="0.35">
      <c r="P17" s="47"/>
      <c r="Q17" s="48"/>
      <c r="R17" s="49"/>
    </row>
    <row r="18" spans="2:18" ht="48" x14ac:dyDescent="0.3">
      <c r="P18" s="16" t="s">
        <v>6</v>
      </c>
      <c r="Q18" s="50" t="s">
        <v>5</v>
      </c>
      <c r="R18" s="52"/>
    </row>
    <row r="19" spans="2:18" ht="10.95" customHeight="1" x14ac:dyDescent="0.3">
      <c r="P19" s="53"/>
      <c r="Q19" s="54"/>
      <c r="R19" s="55"/>
    </row>
    <row r="20" spans="2:18" ht="31.2" customHeight="1" x14ac:dyDescent="0.3">
      <c r="P20" s="16">
        <v>1</v>
      </c>
      <c r="Q20" s="23">
        <v>25000</v>
      </c>
      <c r="R20" s="23">
        <v>40000</v>
      </c>
    </row>
    <row r="21" spans="2:18" ht="30.6" customHeight="1" x14ac:dyDescent="0.3">
      <c r="P21" s="16">
        <v>2</v>
      </c>
      <c r="Q21" s="23">
        <v>35000</v>
      </c>
      <c r="R21" s="23">
        <v>35000</v>
      </c>
    </row>
    <row r="22" spans="2:18" ht="30.6" customHeight="1" x14ac:dyDescent="0.3">
      <c r="P22" s="16">
        <v>3</v>
      </c>
      <c r="Q22" s="23">
        <v>45000</v>
      </c>
      <c r="R22" s="23">
        <v>30000</v>
      </c>
    </row>
    <row r="23" spans="2:18" ht="28.95" customHeight="1" x14ac:dyDescent="0.3">
      <c r="P23" s="16">
        <v>4</v>
      </c>
      <c r="Q23" s="23">
        <v>50000</v>
      </c>
      <c r="R23" s="23">
        <v>10000</v>
      </c>
    </row>
    <row r="24" spans="2:18" ht="31.2" customHeight="1" x14ac:dyDescent="0.3">
      <c r="P24" s="16">
        <v>5</v>
      </c>
      <c r="Q24" s="23">
        <v>5000</v>
      </c>
      <c r="R24" s="23">
        <v>5000</v>
      </c>
    </row>
    <row r="25" spans="2:18" x14ac:dyDescent="0.3">
      <c r="P25" s="1"/>
    </row>
    <row r="26" spans="2:18" x14ac:dyDescent="0.3">
      <c r="P26" s="1"/>
    </row>
    <row r="27" spans="2:18" x14ac:dyDescent="0.3">
      <c r="P27" s="1"/>
    </row>
    <row r="28" spans="2:18" x14ac:dyDescent="0.3">
      <c r="P28" s="1"/>
    </row>
    <row r="29" spans="2:18" x14ac:dyDescent="0.3">
      <c r="P29" s="1"/>
    </row>
    <row r="30" spans="2:18" x14ac:dyDescent="0.3">
      <c r="B30" s="3"/>
      <c r="C30" s="3"/>
      <c r="D30" s="3"/>
      <c r="E30" s="3"/>
      <c r="F30" s="3"/>
      <c r="P30" s="1"/>
    </row>
    <row r="31" spans="2:18" ht="21" customHeight="1" x14ac:dyDescent="0.3">
      <c r="B31" s="3"/>
      <c r="C31" s="3"/>
      <c r="D31" s="3"/>
      <c r="E31" s="3"/>
      <c r="F31" s="3"/>
      <c r="I31" s="3"/>
      <c r="J31" s="3"/>
      <c r="K31" s="3"/>
      <c r="L31" s="3"/>
      <c r="N31" s="3"/>
      <c r="P31" s="1"/>
    </row>
    <row r="32" spans="2:18" ht="15" customHeight="1" x14ac:dyDescent="0.3">
      <c r="B32" s="3"/>
      <c r="C32" s="3"/>
      <c r="D32" s="3"/>
      <c r="E32" s="3"/>
      <c r="F32" s="3"/>
      <c r="I32" s="3"/>
      <c r="J32" s="3"/>
      <c r="N32" s="3"/>
      <c r="P32" s="1"/>
    </row>
    <row r="33" spans="2:15" ht="15" customHeight="1" x14ac:dyDescent="0.3">
      <c r="B33" s="3"/>
      <c r="C33" s="3"/>
      <c r="D33" s="3"/>
      <c r="E33" s="3"/>
      <c r="F33" s="3"/>
      <c r="G33" s="3"/>
      <c r="H33" s="3"/>
      <c r="I33" s="3"/>
      <c r="J33" s="3"/>
      <c r="N33" s="46"/>
    </row>
    <row r="34" spans="2:15" ht="15" customHeight="1" x14ac:dyDescent="0.3">
      <c r="B34" s="3"/>
      <c r="C34" s="3"/>
      <c r="D34" s="3"/>
      <c r="E34" s="3"/>
      <c r="F34" s="3"/>
      <c r="G34" s="3"/>
      <c r="H34" s="3"/>
      <c r="I34" s="3"/>
      <c r="J34" s="3"/>
      <c r="N34" s="46"/>
    </row>
    <row r="35" spans="2:15" ht="15" customHeight="1" x14ac:dyDescent="0.3">
      <c r="B35" s="3"/>
      <c r="C35" s="3"/>
      <c r="D35" s="3"/>
      <c r="E35" s="3"/>
      <c r="F35" s="3"/>
      <c r="G35" s="3"/>
      <c r="H35" s="3"/>
      <c r="I35" s="3"/>
      <c r="J35" s="3"/>
      <c r="N35" s="13"/>
    </row>
    <row r="36" spans="2:15" ht="25.2" customHeight="1" x14ac:dyDescent="0.3">
      <c r="B36" s="3"/>
      <c r="C36" s="3"/>
      <c r="D36" s="3"/>
      <c r="E36" s="3"/>
      <c r="F36" s="3"/>
      <c r="G36" s="9">
        <v>120</v>
      </c>
      <c r="H36" s="8"/>
      <c r="I36" s="3"/>
      <c r="J36" s="3"/>
    </row>
    <row r="37" spans="2:15" ht="29.4" customHeight="1" x14ac:dyDescent="0.3">
      <c r="B37" s="3"/>
      <c r="C37" s="3"/>
      <c r="D37" s="3"/>
      <c r="E37" s="3"/>
      <c r="F37" s="3"/>
      <c r="G37" s="9"/>
      <c r="H37" s="8"/>
      <c r="I37" s="3"/>
      <c r="J37" s="3"/>
    </row>
    <row r="38" spans="2:15" ht="32.25" customHeight="1" x14ac:dyDescent="0.3">
      <c r="B38" s="3"/>
      <c r="C38" s="3"/>
      <c r="D38" s="3"/>
      <c r="E38" s="3"/>
      <c r="F38" s="3"/>
      <c r="I38" s="3"/>
      <c r="J38" s="3"/>
      <c r="O38" s="7">
        <v>0</v>
      </c>
    </row>
    <row r="39" spans="2:15" ht="25.5" customHeight="1" x14ac:dyDescent="0.3">
      <c r="C39" s="12"/>
      <c r="D39" s="12"/>
      <c r="E39" s="12"/>
      <c r="F39" s="12"/>
      <c r="G39" s="3"/>
      <c r="H39" s="3"/>
      <c r="I39" s="3">
        <v>2000</v>
      </c>
      <c r="J39" s="2"/>
      <c r="O39" s="7"/>
    </row>
    <row r="40" spans="2:15" ht="14.4" customHeight="1" x14ac:dyDescent="0.3">
      <c r="C40" s="3"/>
      <c r="D40" s="3"/>
      <c r="E40" s="3"/>
      <c r="F40" s="3"/>
      <c r="G40" s="3"/>
      <c r="H40" s="3">
        <v>1</v>
      </c>
      <c r="I40" s="3"/>
      <c r="J40" s="3"/>
      <c r="O40" s="7">
        <v>60000</v>
      </c>
    </row>
    <row r="41" spans="2:15" ht="14.4" customHeight="1" x14ac:dyDescent="0.3">
      <c r="C41" s="3"/>
      <c r="D41" s="3"/>
      <c r="E41" s="3"/>
      <c r="F41" s="3"/>
      <c r="G41" s="3"/>
      <c r="H41" s="3"/>
      <c r="I41" s="3"/>
      <c r="J41" s="3"/>
      <c r="O41" s="7"/>
    </row>
    <row r="42" spans="2:15" ht="25.5" customHeight="1" x14ac:dyDescent="0.3">
      <c r="C42" s="3"/>
      <c r="D42" s="3"/>
      <c r="E42" s="3"/>
      <c r="F42" s="3"/>
      <c r="G42" s="3"/>
      <c r="H42" s="3"/>
      <c r="I42" s="3"/>
      <c r="J42" s="3"/>
      <c r="O42" s="7">
        <v>110000</v>
      </c>
    </row>
    <row r="43" spans="2:15" ht="25.5" customHeight="1" x14ac:dyDescent="0.3">
      <c r="C43" s="3"/>
      <c r="D43" s="3"/>
      <c r="E43" s="3"/>
      <c r="F43" s="3"/>
      <c r="G43" s="3"/>
      <c r="H43" s="3"/>
      <c r="I43" s="3"/>
      <c r="J43" s="3"/>
      <c r="O43" s="7"/>
    </row>
    <row r="44" spans="2:15" ht="27.75" customHeight="1" x14ac:dyDescent="0.3">
      <c r="C44" s="3"/>
      <c r="D44" s="3"/>
      <c r="E44" s="45"/>
      <c r="F44" s="45"/>
      <c r="G44" s="45"/>
      <c r="H44" s="45"/>
      <c r="I44" s="3"/>
      <c r="J44" s="3"/>
      <c r="N44" s="3"/>
      <c r="O44" s="4"/>
    </row>
    <row r="45" spans="2:15" ht="27" customHeight="1" x14ac:dyDescent="0.3">
      <c r="C45" s="3"/>
      <c r="D45" s="3"/>
      <c r="E45" s="45"/>
      <c r="F45" s="45"/>
      <c r="G45" s="45"/>
      <c r="H45" s="45"/>
      <c r="I45" s="3"/>
      <c r="J45" s="3"/>
      <c r="K45" s="3"/>
      <c r="L45" s="3"/>
      <c r="M45" s="3"/>
      <c r="N45" s="3"/>
      <c r="O45" s="3"/>
    </row>
    <row r="46" spans="2:15" ht="15" customHeight="1" x14ac:dyDescent="0.3">
      <c r="C46" s="3"/>
      <c r="D46" s="3"/>
      <c r="E46" s="3"/>
      <c r="F46" s="3"/>
      <c r="G46" s="3"/>
      <c r="H46" s="3"/>
      <c r="I46" s="3"/>
      <c r="J46" s="3"/>
      <c r="K46" s="3"/>
      <c r="L46" s="3"/>
      <c r="M46" s="5"/>
      <c r="N46" s="5"/>
      <c r="O46" s="3"/>
    </row>
    <row r="47" spans="2:15" x14ac:dyDescent="0.3">
      <c r="M47" s="5"/>
      <c r="N47" s="5"/>
    </row>
    <row r="48" spans="2:15" x14ac:dyDescent="0.3">
      <c r="M48" s="5"/>
      <c r="N48" s="5"/>
    </row>
    <row r="49" spans="13:16" x14ac:dyDescent="0.3">
      <c r="M49" s="5"/>
      <c r="N49" s="5"/>
    </row>
    <row r="50" spans="13:16" x14ac:dyDescent="0.3">
      <c r="M50" s="5"/>
      <c r="N50" s="5"/>
    </row>
    <row r="51" spans="13:16" x14ac:dyDescent="0.3">
      <c r="M51" s="5"/>
      <c r="N51" s="5"/>
    </row>
    <row r="52" spans="13:16" x14ac:dyDescent="0.3">
      <c r="M52" s="5"/>
      <c r="N52" s="5"/>
    </row>
    <row r="55" spans="13:16" x14ac:dyDescent="0.3">
      <c r="P55" s="21"/>
    </row>
  </sheetData>
  <mergeCells count="7">
    <mergeCell ref="E44:F45"/>
    <mergeCell ref="G44:H45"/>
    <mergeCell ref="P15:R15"/>
    <mergeCell ref="P17:R17"/>
    <mergeCell ref="Q18:R18"/>
    <mergeCell ref="P19:R19"/>
    <mergeCell ref="N33:N34"/>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FirstPage</vt:lpstr>
      <vt:lpstr>Content</vt:lpstr>
      <vt:lpstr>Note 2</vt:lpstr>
      <vt:lpstr>Note 1</vt:lpstr>
      <vt:lpstr>cProblem 1</vt:lpstr>
      <vt:lpstr>Problem 1</vt:lpstr>
      <vt:lpstr>Problem 2</vt:lpstr>
      <vt:lpstr>CProblem 2</vt:lpstr>
      <vt:lpstr>Problem 3</vt:lpstr>
      <vt:lpstr>CProblem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2022-03-17T17:49:35Z</cp:lastPrinted>
  <dcterms:created xsi:type="dcterms:W3CDTF">2014-10-23T14:45:36Z</dcterms:created>
  <dcterms:modified xsi:type="dcterms:W3CDTF">2022-10-31T05:14:59Z</dcterms:modified>
</cp:coreProperties>
</file>