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podobas\Documents\"/>
    </mc:Choice>
  </mc:AlternateContent>
  <bookViews>
    <workbookView xWindow="-105" yWindow="-105" windowWidth="23250" windowHeight="12570" firstSheet="1" activeTab="1"/>
  </bookViews>
  <sheets>
    <sheet name="Check Problem 5 " sheetId="117" r:id="rId1"/>
    <sheet name="FirstPage" sheetId="21" r:id="rId2"/>
    <sheet name="Exam Content " sheetId="70" r:id="rId3"/>
    <sheet name="Check Problem 1" sheetId="113" r:id="rId4"/>
    <sheet name="Problem 1" sheetId="76" r:id="rId5"/>
    <sheet name="Check Problem 2 " sheetId="114" r:id="rId6"/>
    <sheet name="Problem 2" sheetId="112" r:id="rId7"/>
    <sheet name="Check Problem 3 " sheetId="115" r:id="rId8"/>
    <sheet name="Problem 3" sheetId="111" r:id="rId9"/>
    <sheet name=" Problem 4 " sheetId="116" r:id="rId10"/>
    <sheet name="CheckProblem 4 " sheetId="108" r:id="rId11"/>
    <sheet name="Check Problem 5" sheetId="123" r:id="rId12"/>
    <sheet name="Problem 5" sheetId="74" r:id="rId13"/>
    <sheet name="Check Problem 6 " sheetId="118" r:id="rId14"/>
    <sheet name="Problem 6" sheetId="81" r:id="rId15"/>
    <sheet name="Check Problem 7 " sheetId="119" r:id="rId16"/>
    <sheet name="Problem 7" sheetId="78" r:id="rId17"/>
    <sheet name="Check Problem 8" sheetId="120" r:id="rId18"/>
    <sheet name="Problem 8" sheetId="75" r:id="rId19"/>
    <sheet name="Check Problem 9" sheetId="121" r:id="rId20"/>
    <sheet name="Problem 9" sheetId="107" r:id="rId21"/>
    <sheet name="Check Problem 10" sheetId="122" r:id="rId22"/>
    <sheet name="Problem 10" sheetId="97" r:id="rId23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120" l="1"/>
  <c r="H23" i="118"/>
  <c r="Q41" i="123"/>
  <c r="N38" i="123"/>
  <c r="R62" i="108"/>
  <c r="Z48" i="108"/>
  <c r="Z47" i="108"/>
  <c r="Z46" i="108"/>
  <c r="Z45" i="108"/>
  <c r="Q46" i="108"/>
  <c r="Q47" i="108"/>
  <c r="Q48" i="108"/>
  <c r="Q45" i="108"/>
  <c r="Z25" i="108"/>
  <c r="Z26" i="108"/>
  <c r="Z27" i="108"/>
  <c r="Z24" i="108"/>
  <c r="O22" i="115"/>
  <c r="O23" i="115"/>
  <c r="O24" i="115"/>
  <c r="O25" i="115"/>
  <c r="O26" i="115"/>
  <c r="O27" i="115"/>
  <c r="O21" i="115"/>
  <c r="P55" i="114"/>
  <c r="P52" i="114"/>
  <c r="C46" i="113"/>
  <c r="H28" i="123"/>
  <c r="F26" i="118"/>
  <c r="H28" i="117"/>
  <c r="Z51" i="116"/>
  <c r="Q51" i="116"/>
  <c r="Z31" i="116"/>
  <c r="H28" i="74"/>
  <c r="Z31" i="108"/>
  <c r="Q51" i="108"/>
  <c r="Z51" i="108"/>
  <c r="F26" i="81"/>
</calcChain>
</file>

<file path=xl/sharedStrings.xml><?xml version="1.0" encoding="utf-8"?>
<sst xmlns="http://schemas.openxmlformats.org/spreadsheetml/2006/main" count="207" uniqueCount="54">
  <si>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</si>
  <si>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Month</t>
  </si>
  <si>
    <t>Sales</t>
  </si>
  <si>
    <t>Quarter</t>
  </si>
  <si>
    <t>Weight</t>
  </si>
  <si>
    <t>Forecast</t>
  </si>
  <si>
    <t>Value</t>
  </si>
  <si>
    <t>A</t>
  </si>
  <si>
    <t>B</t>
  </si>
  <si>
    <t>y</t>
  </si>
  <si>
    <t>x</t>
  </si>
  <si>
    <t>C</t>
  </si>
  <si>
    <t>D</t>
  </si>
  <si>
    <t>Country</t>
  </si>
  <si>
    <t>GDP</t>
  </si>
  <si>
    <t>Debt Year 1</t>
  </si>
  <si>
    <t>Debt Year 2</t>
  </si>
  <si>
    <t>Week</t>
  </si>
  <si>
    <t>#</t>
  </si>
  <si>
    <t>=</t>
  </si>
  <si>
    <t>Net Assets per Capita</t>
  </si>
  <si>
    <t>Actual Sales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</si>
  <si>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</si>
  <si>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</si>
  <si>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</si>
  <si>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</si>
  <si>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</si>
  <si>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</si>
  <si>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</si>
  <si>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</si>
  <si>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</si>
  <si>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</si>
  <si>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</si>
  <si>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</si>
  <si>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</si>
  <si>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</si>
  <si>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</si>
  <si>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</si>
  <si>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</si>
  <si>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</si>
  <si>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</si>
  <si>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</si>
  <si>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</si>
  <si>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</si>
  <si>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</si>
  <si>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</si>
  <si>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</si>
  <si>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b)</t>
  </si>
  <si>
    <t>a)</t>
  </si>
  <si>
    <t>Lower 0.1%</t>
  </si>
  <si>
    <t>Upper 0.1%</t>
  </si>
  <si>
    <t>New</t>
  </si>
  <si>
    <t>Base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</si>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</sst>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#,##0.0"/>
  </numFmts>
  <fonts count="32" x14ac:knownFonts="1">
    <font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Lucida Bright"/>
      <family val="1"/>
    </font>
    <font>
      <sz val="20"/>
      <color theme="1"/>
      <name val="Lucida Bright"/>
      <family val="1"/>
    </font>
    <font>
      <b/>
      <sz val="22"/>
      <color theme="1"/>
      <name val="Lucida Bright"/>
      <family val="1"/>
    </font>
    <font>
      <sz val="22"/>
      <color theme="1"/>
      <name val="Lucida Bright"/>
      <family val="1"/>
    </font>
    <font>
      <sz val="11"/>
      <color theme="1"/>
      <name val="Lucida Bright"/>
      <family val="1"/>
    </font>
    <font>
      <b/>
      <sz val="20"/>
      <color theme="3" tint="-0.499984740745262"/>
      <name val="Lucida Bright"/>
      <family val="1"/>
    </font>
    <font>
      <b/>
      <sz val="22"/>
      <color rgb="FFFFC000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5" tint="-0.499984740745262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22"/>
      <color rgb="FFC00000"/>
      <name val="Lucida Bright"/>
      <family val="1"/>
    </font>
    <font>
      <b/>
      <sz val="28"/>
      <color rgb="FFC00000"/>
      <name val="Lucida Bright"/>
      <family val="1"/>
    </font>
    <font>
      <b/>
      <sz val="28"/>
      <color rgb="FFC00000"/>
      <name val="Calibri"/>
      <family val="2"/>
      <scheme val="minor"/>
    </font>
    <font>
      <b/>
      <sz val="20"/>
      <color rgb="FFC00000"/>
      <name val="Lucida Bright"/>
      <family val="1"/>
    </font>
    <font>
      <sz val="24"/>
      <color theme="1"/>
      <name val="Lucida Bright"/>
      <family val="1"/>
    </font>
    <font>
      <sz val="22"/>
      <color rgb="FFFFFF00"/>
      <name val="Calibri"/>
      <family val="2"/>
      <scheme val="minor"/>
    </font>
    <font>
      <sz val="24"/>
      <color rgb="FFFFFF00"/>
      <name val="Calibri"/>
      <family val="2"/>
      <scheme val="minor"/>
    </font>
    <font>
      <sz val="26"/>
      <color theme="1"/>
      <name val="Calibri"/>
      <family val="2"/>
      <scheme val="minor"/>
    </font>
    <font>
      <sz val="22"/>
      <color rgb="FFFFFF00"/>
      <name val="Lucida Bright"/>
      <family val="1"/>
    </font>
    <font>
      <sz val="22"/>
      <color rgb="FFC00000"/>
      <name val="Lucida Bright"/>
      <family val="1"/>
    </font>
    <font>
      <sz val="20"/>
      <color rgb="FFFFFF00"/>
      <name val="Calibri"/>
      <family val="2"/>
      <scheme val="minor"/>
    </font>
    <font>
      <sz val="28"/>
      <color rgb="FFFF0000"/>
      <name val="Calibri"/>
      <family val="2"/>
      <scheme val="minor"/>
    </font>
    <font>
      <b/>
      <sz val="26"/>
      <color rgb="FFFFFF00"/>
      <name val="Calibri"/>
      <family val="2"/>
      <scheme val="minor"/>
    </font>
    <font>
      <sz val="2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0" xfId="0" applyFill="1"/>
    <xf numFmtId="0" fontId="12" fillId="2" borderId="0" xfId="0" applyFont="1" applyFill="1"/>
    <xf numFmtId="2" fontId="3" fillId="3" borderId="1" xfId="0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4" borderId="0" xfId="0" applyFill="1" applyBorder="1" applyAlignment="1"/>
    <xf numFmtId="0" fontId="0" fillId="4" borderId="0" xfId="0" applyFill="1" applyProtection="1">
      <protection locked="0"/>
    </xf>
    <xf numFmtId="0" fontId="6" fillId="4" borderId="0" xfId="0" applyFont="1" applyFill="1" applyProtection="1">
      <protection locked="0"/>
    </xf>
    <xf numFmtId="0" fontId="1" fillId="4" borderId="0" xfId="0" applyFont="1" applyFill="1" applyProtection="1">
      <protection locked="0"/>
    </xf>
    <xf numFmtId="0" fontId="2" fillId="4" borderId="0" xfId="0" applyFont="1" applyFill="1" applyProtection="1"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2" fontId="0" fillId="4" borderId="0" xfId="0" applyNumberFormat="1" applyFill="1"/>
    <xf numFmtId="164" fontId="17" fillId="4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2" fontId="9" fillId="4" borderId="1" xfId="0" applyNumberFormat="1" applyFont="1" applyFill="1" applyBorder="1" applyAlignment="1" applyProtection="1">
      <alignment horizontal="center" vertical="center"/>
      <protection locked="0"/>
    </xf>
    <xf numFmtId="2" fontId="13" fillId="4" borderId="0" xfId="0" applyNumberFormat="1" applyFont="1" applyFill="1" applyAlignment="1" applyProtection="1">
      <alignment horizontal="center" vertical="center"/>
      <protection locked="0"/>
    </xf>
    <xf numFmtId="2" fontId="21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Protection="1">
      <protection locked="0"/>
    </xf>
    <xf numFmtId="2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Protection="1">
      <protection locked="0"/>
    </xf>
    <xf numFmtId="2" fontId="18" fillId="4" borderId="1" xfId="0" applyNumberFormat="1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Protection="1">
      <protection locked="0"/>
    </xf>
    <xf numFmtId="0" fontId="5" fillId="4" borderId="0" xfId="0" applyFont="1" applyFill="1" applyAlignment="1" applyProtection="1">
      <alignment horizontal="right" vertical="center"/>
      <protection locked="0"/>
    </xf>
    <xf numFmtId="0" fontId="0" fillId="2" borderId="0" xfId="0" applyFill="1" applyAlignment="1">
      <alignment horizontal="center" vertical="center"/>
    </xf>
    <xf numFmtId="3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165" fontId="9" fillId="4" borderId="1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Border="1"/>
    <xf numFmtId="0" fontId="7" fillId="4" borderId="0" xfId="0" applyFont="1" applyFill="1" applyBorder="1" applyAlignment="1">
      <alignment horizontal="centerContinuous"/>
    </xf>
    <xf numFmtId="0" fontId="7" fillId="4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 applyProtection="1">
      <alignment horizontal="center" vertical="center"/>
      <protection locked="0"/>
    </xf>
    <xf numFmtId="0" fontId="22" fillId="4" borderId="2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/>
    <xf numFmtId="0" fontId="0" fillId="0" borderId="5" xfId="0" applyFill="1" applyBorder="1" applyAlignment="1"/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4" fontId="3" fillId="0" borderId="0" xfId="0" applyNumberFormat="1" applyFont="1" applyFill="1" applyBorder="1" applyAlignment="1"/>
    <xf numFmtId="0" fontId="3" fillId="4" borderId="0" xfId="0" applyFont="1" applyFill="1" applyProtection="1">
      <protection locked="0"/>
    </xf>
    <xf numFmtId="164" fontId="21" fillId="4" borderId="1" xfId="0" applyNumberFormat="1" applyFont="1" applyFill="1" applyBorder="1" applyAlignment="1" applyProtection="1">
      <alignment horizontal="center" vertical="center"/>
      <protection locked="0"/>
    </xf>
    <xf numFmtId="2" fontId="26" fillId="6" borderId="1" xfId="0" applyNumberFormat="1" applyFont="1" applyFill="1" applyBorder="1" applyAlignment="1" applyProtection="1">
      <alignment horizontal="center" vertical="center"/>
      <protection locked="0"/>
    </xf>
    <xf numFmtId="2" fontId="23" fillId="6" borderId="0" xfId="0" applyNumberFormat="1" applyFont="1" applyFill="1" applyAlignment="1" applyProtection="1">
      <alignment horizontal="center" vertical="center"/>
      <protection locked="0"/>
    </xf>
    <xf numFmtId="4" fontId="27" fillId="3" borderId="1" xfId="0" applyNumberFormat="1" applyFont="1" applyFill="1" applyBorder="1" applyAlignment="1">
      <alignment horizontal="center" vertical="center"/>
    </xf>
    <xf numFmtId="164" fontId="28" fillId="6" borderId="0" xfId="0" applyNumberFormat="1" applyFont="1" applyFill="1" applyBorder="1" applyAlignment="1"/>
    <xf numFmtId="10" fontId="30" fillId="6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4" fontId="19" fillId="4" borderId="0" xfId="0" applyNumberFormat="1" applyFont="1" applyFill="1" applyAlignment="1" applyProtection="1">
      <alignment horizontal="center" vertical="center"/>
      <protection locked="0"/>
    </xf>
    <xf numFmtId="4" fontId="20" fillId="4" borderId="0" xfId="0" applyNumberFormat="1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>
      <alignment horizontal="center"/>
    </xf>
    <xf numFmtId="2" fontId="23" fillId="6" borderId="0" xfId="0" applyNumberFormat="1" applyFont="1" applyFill="1" applyBorder="1" applyAlignment="1">
      <alignment horizontal="center"/>
    </xf>
    <xf numFmtId="0" fontId="23" fillId="6" borderId="4" xfId="0" applyFont="1" applyFill="1" applyBorder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/>
    </xf>
    <xf numFmtId="2" fontId="3" fillId="4" borderId="3" xfId="0" applyNumberFormat="1" applyFont="1" applyFill="1" applyBorder="1" applyAlignment="1">
      <alignment horizontal="center" vertical="center"/>
    </xf>
    <xf numFmtId="164" fontId="17" fillId="4" borderId="2" xfId="0" applyNumberFormat="1" applyFont="1" applyFill="1" applyBorder="1" applyAlignment="1">
      <alignment horizontal="center" vertical="center"/>
    </xf>
    <xf numFmtId="164" fontId="17" fillId="4" borderId="3" xfId="0" applyNumberFormat="1" applyFont="1" applyFill="1" applyBorder="1" applyAlignment="1">
      <alignment horizontal="center" vertical="center"/>
    </xf>
    <xf numFmtId="0" fontId="29" fillId="7" borderId="0" xfId="0" applyFont="1" applyFill="1" applyAlignment="1">
      <alignment horizontal="center"/>
    </xf>
    <xf numFmtId="164" fontId="25" fillId="3" borderId="2" xfId="0" applyNumberFormat="1" applyFont="1" applyFill="1" applyBorder="1" applyAlignment="1" applyProtection="1">
      <alignment horizontal="center" vertical="center"/>
      <protection locked="0"/>
    </xf>
    <xf numFmtId="164" fontId="25" fillId="3" borderId="3" xfId="0" applyNumberFormat="1" applyFont="1" applyFill="1" applyBorder="1" applyAlignment="1" applyProtection="1">
      <alignment horizontal="center" vertical="center"/>
      <protection locked="0"/>
    </xf>
    <xf numFmtId="164" fontId="24" fillId="6" borderId="2" xfId="0" applyNumberFormat="1" applyFont="1" applyFill="1" applyBorder="1" applyAlignment="1" applyProtection="1">
      <alignment horizontal="center" vertical="center"/>
      <protection locked="0"/>
    </xf>
    <xf numFmtId="164" fontId="24" fillId="6" borderId="6" xfId="0" applyNumberFormat="1" applyFont="1" applyFill="1" applyBorder="1" applyAlignment="1" applyProtection="1">
      <alignment horizontal="center" vertical="center"/>
      <protection locked="0"/>
    </xf>
    <xf numFmtId="164" fontId="24" fillId="6" borderId="3" xfId="0" applyNumberFormat="1" applyFont="1" applyFill="1" applyBorder="1" applyAlignment="1" applyProtection="1">
      <alignment horizontal="center" vertical="center"/>
      <protection locked="0"/>
    </xf>
    <xf numFmtId="4" fontId="27" fillId="3" borderId="8" xfId="0" applyNumberFormat="1" applyFont="1" applyFill="1" applyBorder="1" applyAlignment="1" applyProtection="1">
      <alignment horizontal="center" vertical="center"/>
      <protection locked="0"/>
    </xf>
    <xf numFmtId="4" fontId="27" fillId="3" borderId="9" xfId="0" applyNumberFormat="1" applyFont="1" applyFill="1" applyBorder="1" applyAlignment="1" applyProtection="1">
      <alignment horizontal="center" vertical="center"/>
      <protection locked="0"/>
    </xf>
    <xf numFmtId="4" fontId="26" fillId="6" borderId="4" xfId="0" applyNumberFormat="1" applyFont="1" applyFill="1" applyBorder="1" applyAlignment="1" applyProtection="1">
      <alignment horizontal="center" vertical="center"/>
      <protection locked="0"/>
    </xf>
    <xf numFmtId="4" fontId="26" fillId="6" borderId="0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164" fontId="24" fillId="6" borderId="0" xfId="0" applyNumberFormat="1" applyFont="1" applyFill="1" applyBorder="1" applyAlignment="1">
      <alignment horizontal="center"/>
    </xf>
    <xf numFmtId="164" fontId="5" fillId="4" borderId="0" xfId="0" applyNumberFormat="1" applyFont="1" applyFill="1" applyAlignment="1">
      <alignment horizontal="center"/>
    </xf>
    <xf numFmtId="0" fontId="31" fillId="3" borderId="2" xfId="0" applyFont="1" applyFill="1" applyBorder="1" applyAlignment="1" applyProtection="1">
      <alignment horizontal="center" vertical="center"/>
      <protection locked="0"/>
    </xf>
    <xf numFmtId="0" fontId="31" fillId="3" borderId="6" xfId="0" applyFont="1" applyFill="1" applyBorder="1" applyAlignment="1" applyProtection="1">
      <alignment horizontal="center" vertical="center"/>
      <protection locked="0"/>
    </xf>
    <xf numFmtId="0" fontId="31" fillId="3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5196850393700792E-3"/>
                  <c:y val="-0.1939741907261592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2000" baseline="0"/>
                      <a:t>y = 151.92x + 2241.7</a:t>
                    </a:r>
                    <a:br>
                      <a:rPr lang="en-US" sz="2000" baseline="0"/>
                    </a:br>
                    <a:r>
                      <a:rPr lang="en-US" sz="2000" baseline="0"/>
                      <a:t>R² = 0.1434</a:t>
                    </a:r>
                    <a:endParaRPr lang="en-US" sz="20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'Check Problem 1'!$G$22:$G$33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'Check Problem 1'!$H$22:$H$33</c:f>
              <c:numCache>
                <c:formatCode>#,##0</c:formatCode>
                <c:ptCount val="12"/>
                <c:pt idx="0">
                  <c:v>6000</c:v>
                </c:pt>
                <c:pt idx="1">
                  <c:v>1550</c:v>
                </c:pt>
                <c:pt idx="2">
                  <c:v>1500</c:v>
                </c:pt>
                <c:pt idx="3">
                  <c:v>1500</c:v>
                </c:pt>
                <c:pt idx="4">
                  <c:v>2400</c:v>
                </c:pt>
                <c:pt idx="5">
                  <c:v>3100</c:v>
                </c:pt>
                <c:pt idx="6">
                  <c:v>2600</c:v>
                </c:pt>
                <c:pt idx="7">
                  <c:v>2900</c:v>
                </c:pt>
                <c:pt idx="8">
                  <c:v>3800</c:v>
                </c:pt>
                <c:pt idx="9">
                  <c:v>4500</c:v>
                </c:pt>
                <c:pt idx="10">
                  <c:v>4000</c:v>
                </c:pt>
                <c:pt idx="11">
                  <c:v>4900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45-4981-A8D1-83B505F94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200159"/>
        <c:axId val="616198911"/>
      </c:scatterChart>
      <c:valAx>
        <c:axId val="6162001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198911"/>
        <c:crosses val="autoZero"/>
        <c:crossBetween val="midCat"/>
      </c:valAx>
      <c:valAx>
        <c:axId val="616198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2001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CheckProblem 4 '!A1"/><Relationship Id="rId1" Type="http://schemas.openxmlformats.org/officeDocument/2006/relationships/hyperlink" Target="#'Exam Content 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 Problem 4 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oblem 5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5'!A1"/><Relationship Id="rId1" Type="http://schemas.openxmlformats.org/officeDocument/2006/relationships/hyperlink" Target="#'Exam Content 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Problem 6'!A1"/><Relationship Id="rId1" Type="http://schemas.openxmlformats.org/officeDocument/2006/relationships/hyperlink" Target="#'Exam Content 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6 '!A1"/><Relationship Id="rId1" Type="http://schemas.openxmlformats.org/officeDocument/2006/relationships/hyperlink" Target="#'Exam Content 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oblem 7'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7 '!A1"/><Relationship Id="rId1" Type="http://schemas.openxmlformats.org/officeDocument/2006/relationships/hyperlink" Target="#'Exam Content '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hadowstats.com/inflation_calculator?amount1=100&amp;y1=2021&amp;m1=10&amp;y2=1999&amp;m2=10&amp;calc=Find+Out" TargetMode="External"/><Relationship Id="rId1" Type="http://schemas.openxmlformats.org/officeDocument/2006/relationships/hyperlink" Target="#'Problem 8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Check Problem 8'!A1"/><Relationship Id="rId2" Type="http://schemas.openxmlformats.org/officeDocument/2006/relationships/hyperlink" Target="http://www.shadowstats.com/inflation_calculator?amount1=100&amp;y1=2021&amp;m1=10&amp;y2=1999&amp;m2=10&amp;calc=Find+Out" TargetMode="External"/><Relationship Id="rId1" Type="http://schemas.openxmlformats.org/officeDocument/2006/relationships/hyperlink" Target="#'Exam Content 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ent!A1"/><Relationship Id="rId2" Type="http://schemas.openxmlformats.org/officeDocument/2006/relationships/image" Target="../media/image1.png"/><Relationship Id="rId1" Type="http://schemas.openxmlformats.org/officeDocument/2006/relationships/hyperlink" Target="#'Exam Content 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'Problem 9'!A1"/><Relationship Id="rId1" Type="http://schemas.openxmlformats.org/officeDocument/2006/relationships/hyperlink" Target="#'Exam Content 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9'!A1"/><Relationship Id="rId1" Type="http://schemas.openxmlformats.org/officeDocument/2006/relationships/hyperlink" Target="#'Exam Content 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Problem 10'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10'!A1"/><Relationship Id="rId1" Type="http://schemas.openxmlformats.org/officeDocument/2006/relationships/hyperlink" Target="#'Exam Content 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'Problem 8'!A1"/><Relationship Id="rId3" Type="http://schemas.openxmlformats.org/officeDocument/2006/relationships/hyperlink" Target="#'Problem 3'!A1"/><Relationship Id="rId7" Type="http://schemas.openxmlformats.org/officeDocument/2006/relationships/hyperlink" Target="#'Problem 7'!A1"/><Relationship Id="rId12" Type="http://schemas.openxmlformats.org/officeDocument/2006/relationships/hyperlink" Target="#'9'!A1"/><Relationship Id="rId2" Type="http://schemas.openxmlformats.org/officeDocument/2006/relationships/hyperlink" Target="#'Problem 2'!A1"/><Relationship Id="rId1" Type="http://schemas.openxmlformats.org/officeDocument/2006/relationships/hyperlink" Target="#'Problem 1'!A1"/><Relationship Id="rId6" Type="http://schemas.openxmlformats.org/officeDocument/2006/relationships/hyperlink" Target="#'Problem 10'!A1"/><Relationship Id="rId11" Type="http://schemas.openxmlformats.org/officeDocument/2006/relationships/hyperlink" Target="#'Problem 6'!A1"/><Relationship Id="rId5" Type="http://schemas.openxmlformats.org/officeDocument/2006/relationships/hyperlink" Target="#'Problem 5'!A1"/><Relationship Id="rId10" Type="http://schemas.openxmlformats.org/officeDocument/2006/relationships/hyperlink" Target="#'Problem 9'!A1"/><Relationship Id="rId4" Type="http://schemas.openxmlformats.org/officeDocument/2006/relationships/hyperlink" Target="#' Problem 4 '!A1"/><Relationship Id="rId9" Type="http://schemas.openxmlformats.org/officeDocument/2006/relationships/hyperlink" Target="#FirstPag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'Problem 1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1'!A1"/><Relationship Id="rId1" Type="http://schemas.openxmlformats.org/officeDocument/2006/relationships/hyperlink" Target="#'Exam Content 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oblem 2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2 '!A1"/><Relationship Id="rId1" Type="http://schemas.openxmlformats.org/officeDocument/2006/relationships/hyperlink" Target="#'Exam Content 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oblem 3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3 '!A1"/><Relationship Id="rId1" Type="http://schemas.openxmlformats.org/officeDocument/2006/relationships/hyperlink" Target="#'Exam Content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97791</xdr:colOff>
      <xdr:row>1</xdr:row>
      <xdr:rowOff>170542</xdr:rowOff>
    </xdr:from>
    <xdr:to>
      <xdr:col>8</xdr:col>
      <xdr:colOff>177800</xdr:colOff>
      <xdr:row>7</xdr:row>
      <xdr:rowOff>12699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50491" y="361042"/>
          <a:ext cx="5480684" cy="9851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5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368301</xdr:colOff>
      <xdr:row>0</xdr:row>
      <xdr:rowOff>97609</xdr:rowOff>
    </xdr:from>
    <xdr:to>
      <xdr:col>2</xdr:col>
      <xdr:colOff>165101</xdr:colOff>
      <xdr:row>8</xdr:row>
      <xdr:rowOff>9980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8301" y="97609"/>
          <a:ext cx="1739900" cy="1436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307975</xdr:colOff>
      <xdr:row>7</xdr:row>
      <xdr:rowOff>96520</xdr:rowOff>
    </xdr:from>
    <xdr:to>
      <xdr:col>11</xdr:col>
      <xdr:colOff>307975</xdr:colOff>
      <xdr:row>40</xdr:row>
      <xdr:rowOff>40640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11776075" y="1430020"/>
          <a:ext cx="0" cy="846899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774700</xdr:colOff>
      <xdr:row>27</xdr:row>
      <xdr:rowOff>152400</xdr:rowOff>
    </xdr:from>
    <xdr:to>
      <xdr:col>7</xdr:col>
      <xdr:colOff>12700</xdr:colOff>
      <xdr:row>27</xdr:row>
      <xdr:rowOff>152400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5251450" y="6457950"/>
          <a:ext cx="1143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457200</xdr:colOff>
      <xdr:row>9</xdr:row>
      <xdr:rowOff>38826</xdr:rowOff>
    </xdr:from>
    <xdr:to>
      <xdr:col>10</xdr:col>
      <xdr:colOff>609600</xdr:colOff>
      <xdr:row>20</xdr:row>
      <xdr:rowOff>114300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57200" y="1753326"/>
          <a:ext cx="10506075" cy="2170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800">
              <a:effectLst/>
              <a:latin typeface="Lucida Bright" panose="02040602050505020304" pitchFamily="18" charset="0"/>
              <a:ea typeface="Calibri"/>
              <a:cs typeface="Times New Roman"/>
            </a:rPr>
            <a:t>Given: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800">
              <a:effectLst/>
              <a:latin typeface="Lucida Bright" panose="02040602050505020304" pitchFamily="18" charset="0"/>
              <a:ea typeface="Calibri"/>
              <a:cs typeface="Times New Roman"/>
            </a:rPr>
            <a:t>The forecast for month</a:t>
          </a:r>
          <a:r>
            <a:rPr lang="en-US" sz="28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 5 based on three month moving average is 12.22. </a:t>
          </a:r>
          <a:endParaRPr lang="en-US" sz="2800">
            <a:effectLst/>
            <a:latin typeface="Lucida Bright" panose="02040602050505020304" pitchFamily="18" charset="0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endParaRPr lang="en-US" sz="2000" baseline="0"/>
        </a:p>
      </xdr:txBody>
    </xdr:sp>
    <xdr:clientData/>
  </xdr:twoCellAnchor>
  <xdr:twoCellAnchor>
    <xdr:from>
      <xdr:col>12</xdr:col>
      <xdr:colOff>330200</xdr:colOff>
      <xdr:row>2</xdr:row>
      <xdr:rowOff>12700</xdr:rowOff>
    </xdr:from>
    <xdr:to>
      <xdr:col>17</xdr:col>
      <xdr:colOff>526143</xdr:colOff>
      <xdr:row>7</xdr:row>
      <xdr:rowOff>36286</xdr:rowOff>
    </xdr:to>
    <xdr:sp macro="" textlink="">
      <xdr:nvSpPr>
        <xdr:cNvPr id="7" name="Rounded Rectangl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103100" y="393700"/>
          <a:ext cx="3539218" cy="97608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457200</xdr:colOff>
      <xdr:row>30</xdr:row>
      <xdr:rowOff>114300</xdr:rowOff>
    </xdr:from>
    <xdr:to>
      <xdr:col>10</xdr:col>
      <xdr:colOff>609600</xdr:colOff>
      <xdr:row>38</xdr:row>
      <xdr:rowOff>63500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57200" y="7315200"/>
          <a:ext cx="10506075" cy="2225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8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a) Is the value of actual sales during the month 1 relevant? If it is what should that value be?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8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b) What should the value of actual sales in the month 2 be?</a:t>
          </a: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endParaRPr lang="en-US" sz="2000" baseline="0"/>
        </a:p>
      </xdr:txBody>
    </xdr:sp>
    <xdr:clientData/>
  </xdr:twoCellAnchor>
  <xdr:twoCellAnchor>
    <xdr:from>
      <xdr:col>8</xdr:col>
      <xdr:colOff>101600</xdr:colOff>
      <xdr:row>26</xdr:row>
      <xdr:rowOff>127000</xdr:rowOff>
    </xdr:from>
    <xdr:to>
      <xdr:col>10</xdr:col>
      <xdr:colOff>241300</xdr:colOff>
      <xdr:row>29</xdr:row>
      <xdr:rowOff>101600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054975" y="6108700"/>
          <a:ext cx="2540000" cy="908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Forecast based on the previous three months.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99219</xdr:colOff>
      <xdr:row>1</xdr:row>
      <xdr:rowOff>128134</xdr:rowOff>
    </xdr:from>
    <xdr:to>
      <xdr:col>3</xdr:col>
      <xdr:colOff>333375</xdr:colOff>
      <xdr:row>8</xdr:row>
      <xdr:rowOff>31750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08819" y="318634"/>
          <a:ext cx="1453356" cy="123711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14</xdr:col>
      <xdr:colOff>53066</xdr:colOff>
      <xdr:row>43</xdr:row>
      <xdr:rowOff>126817</xdr:rowOff>
    </xdr:from>
    <xdr:to>
      <xdr:col>14</xdr:col>
      <xdr:colOff>571951</xdr:colOff>
      <xdr:row>47</xdr:row>
      <xdr:rowOff>111125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 rot="10800000" flipV="1">
          <a:off x="8587466" y="9461317"/>
          <a:ext cx="518885" cy="126065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261937</xdr:colOff>
      <xdr:row>33</xdr:row>
      <xdr:rowOff>137795</xdr:rowOff>
    </xdr:from>
    <xdr:to>
      <xdr:col>30</xdr:col>
      <xdr:colOff>274320</xdr:colOff>
      <xdr:row>33</xdr:row>
      <xdr:rowOff>158749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 flipV="1">
          <a:off x="2090737" y="7567295"/>
          <a:ext cx="20138708" cy="2095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273864</xdr:colOff>
      <xdr:row>44</xdr:row>
      <xdr:rowOff>149588</xdr:rowOff>
    </xdr:from>
    <xdr:to>
      <xdr:col>28</xdr:col>
      <xdr:colOff>176981</xdr:colOff>
      <xdr:row>47</xdr:row>
      <xdr:rowOff>236947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 flipV="1">
          <a:off x="20400189" y="9674588"/>
          <a:ext cx="512717" cy="1173209"/>
        </a:xfrm>
        <a:prstGeom prst="righ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178594</xdr:colOff>
      <xdr:row>22</xdr:row>
      <xdr:rowOff>158750</xdr:rowOff>
    </xdr:from>
    <xdr:to>
      <xdr:col>12</xdr:col>
      <xdr:colOff>302760</xdr:colOff>
      <xdr:row>25</xdr:row>
      <xdr:rowOff>325436</xdr:rowOff>
    </xdr:to>
    <xdr:sp macro="" textlink="">
      <xdr:nvSpPr>
        <xdr:cNvPr id="6" name="Rounded Rectangular Callout 1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5055394" y="4349750"/>
          <a:ext cx="2562566" cy="1252536"/>
        </a:xfrm>
        <a:prstGeom prst="wedgeRoundRectCallout">
          <a:avLst>
            <a:gd name="adj1" fmla="val 101826"/>
            <a:gd name="adj2" fmla="val 9643"/>
            <a:gd name="adj3" fmla="val 16667"/>
          </a:avLst>
        </a:prstGeom>
        <a:solidFill>
          <a:schemeClr val="bg1">
            <a:alpha val="1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 baseline="0">
              <a:solidFill>
                <a:schemeClr val="tx1"/>
              </a:solidFill>
            </a:rPr>
            <a:t>Original Market Shares at the beginning of the Period 1</a:t>
          </a:r>
        </a:p>
      </xdr:txBody>
    </xdr:sp>
    <xdr:clientData/>
  </xdr:twoCellAnchor>
  <xdr:twoCellAnchor>
    <xdr:from>
      <xdr:col>8</xdr:col>
      <xdr:colOff>434340</xdr:colOff>
      <xdr:row>38</xdr:row>
      <xdr:rowOff>64452</xdr:rowOff>
    </xdr:from>
    <xdr:to>
      <xdr:col>12</xdr:col>
      <xdr:colOff>175124</xdr:colOff>
      <xdr:row>45</xdr:row>
      <xdr:rowOff>335279</xdr:rowOff>
    </xdr:to>
    <xdr:sp macro="" textlink="">
      <xdr:nvSpPr>
        <xdr:cNvPr id="7" name="Rounded Rectangular Callout 14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311140" y="8446452"/>
          <a:ext cx="2179184" cy="1775777"/>
        </a:xfrm>
        <a:prstGeom prst="wedgeRoundRectCallout">
          <a:avLst>
            <a:gd name="adj1" fmla="val 105712"/>
            <a:gd name="adj2" fmla="val 42183"/>
            <a:gd name="adj3" fmla="val 16667"/>
          </a:avLst>
        </a:prstGeom>
        <a:solidFill>
          <a:schemeClr val="bg1">
            <a:alpha val="1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 baseline="0">
              <a:solidFill>
                <a:schemeClr val="tx1"/>
              </a:solidFill>
            </a:rPr>
            <a:t>Market Shares at the beginning of the Period 2</a:t>
          </a:r>
        </a:p>
      </xdr:txBody>
    </xdr:sp>
    <xdr:clientData/>
  </xdr:twoCellAnchor>
  <xdr:twoCellAnchor>
    <xdr:from>
      <xdr:col>29</xdr:col>
      <xdr:colOff>241142</xdr:colOff>
      <xdr:row>44</xdr:row>
      <xdr:rowOff>283845</xdr:rowOff>
    </xdr:from>
    <xdr:to>
      <xdr:col>32</xdr:col>
      <xdr:colOff>618173</xdr:colOff>
      <xdr:row>49</xdr:row>
      <xdr:rowOff>100964</xdr:rowOff>
    </xdr:to>
    <xdr:sp macro="" textlink="">
      <xdr:nvSpPr>
        <xdr:cNvPr id="8" name="Rounded Rectangular Callout 14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21586667" y="9808845"/>
          <a:ext cx="2196306" cy="1455419"/>
        </a:xfrm>
        <a:prstGeom prst="wedgeRoundRectCallout">
          <a:avLst>
            <a:gd name="adj1" fmla="val -72058"/>
            <a:gd name="adj2" fmla="val -16547"/>
            <a:gd name="adj3" fmla="val 16667"/>
          </a:avLst>
        </a:prstGeom>
        <a:solidFill>
          <a:schemeClr val="bg1">
            <a:alpha val="1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 baseline="0">
              <a:solidFill>
                <a:schemeClr val="tx1"/>
              </a:solidFill>
            </a:rPr>
            <a:t>Predicted Market Shares</a:t>
          </a:r>
        </a:p>
        <a:p>
          <a:pPr algn="ctr"/>
          <a:r>
            <a:rPr lang="en-US" sz="1800" baseline="0">
              <a:solidFill>
                <a:schemeClr val="tx1"/>
              </a:solidFill>
            </a:rPr>
            <a:t>for the end of the Period 2</a:t>
          </a:r>
        </a:p>
      </xdr:txBody>
    </xdr:sp>
    <xdr:clientData/>
  </xdr:twoCellAnchor>
  <xdr:twoCellAnchor>
    <xdr:from>
      <xdr:col>4</xdr:col>
      <xdr:colOff>14922</xdr:colOff>
      <xdr:row>23</xdr:row>
      <xdr:rowOff>79376</xdr:rowOff>
    </xdr:from>
    <xdr:to>
      <xdr:col>6</xdr:col>
      <xdr:colOff>548640</xdr:colOff>
      <xdr:row>25</xdr:row>
      <xdr:rowOff>87313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2453322" y="4632326"/>
          <a:ext cx="1752918" cy="7318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0" i="0">
              <a:latin typeface="Lucida Bright" panose="02040602050505020304" pitchFamily="18" charset="0"/>
            </a:rPr>
            <a:t>Period 1</a:t>
          </a:r>
        </a:p>
      </xdr:txBody>
    </xdr:sp>
    <xdr:clientData/>
  </xdr:twoCellAnchor>
  <xdr:twoCellAnchor>
    <xdr:from>
      <xdr:col>3</xdr:col>
      <xdr:colOff>592930</xdr:colOff>
      <xdr:row>39</xdr:row>
      <xdr:rowOff>188119</xdr:rowOff>
    </xdr:from>
    <xdr:to>
      <xdr:col>6</xdr:col>
      <xdr:colOff>545305</xdr:colOff>
      <xdr:row>43</xdr:row>
      <xdr:rowOff>164306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/>
      </xdr:nvSpPr>
      <xdr:spPr>
        <a:xfrm>
          <a:off x="2421730" y="8760619"/>
          <a:ext cx="1781175" cy="7381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0" i="0">
              <a:latin typeface="Lucida Bright" panose="02040602050505020304" pitchFamily="18" charset="0"/>
            </a:rPr>
            <a:t>Period 2</a:t>
          </a:r>
        </a:p>
      </xdr:txBody>
    </xdr:sp>
    <xdr:clientData/>
  </xdr:twoCellAnchor>
  <xdr:twoCellAnchor>
    <xdr:from>
      <xdr:col>5</xdr:col>
      <xdr:colOff>32385</xdr:colOff>
      <xdr:row>1</xdr:row>
      <xdr:rowOff>97155</xdr:rowOff>
    </xdr:from>
    <xdr:to>
      <xdr:col>17</xdr:col>
      <xdr:colOff>419100</xdr:colOff>
      <xdr:row>7</xdr:row>
      <xdr:rowOff>17780</xdr:rowOff>
    </xdr:to>
    <xdr:sp macro="" textlink="">
      <xdr:nvSpPr>
        <xdr:cNvPr id="11" name="Rounded Rectangle 1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3080385" y="287655"/>
          <a:ext cx="8006715" cy="106362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4</a:t>
          </a:r>
          <a:r>
            <a:rPr lang="en-US" sz="32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24</xdr:col>
      <xdr:colOff>63500</xdr:colOff>
      <xdr:row>48</xdr:row>
      <xdr:rowOff>47625</xdr:rowOff>
    </xdr:from>
    <xdr:to>
      <xdr:col>26</xdr:col>
      <xdr:colOff>508000</xdr:colOff>
      <xdr:row>48</xdr:row>
      <xdr:rowOff>47625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17599025" y="11020425"/>
          <a:ext cx="2425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204630</xdr:colOff>
      <xdr:row>9</xdr:row>
      <xdr:rowOff>40322</xdr:rowOff>
    </xdr:from>
    <xdr:to>
      <xdr:col>17</xdr:col>
      <xdr:colOff>289560</xdr:colOff>
      <xdr:row>21</xdr:row>
      <xdr:rowOff>15240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1423830" y="1754822"/>
          <a:ext cx="9533730" cy="22609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3200">
              <a:latin typeface="Lucida Bright" panose="02040602050505020304" pitchFamily="18" charset="0"/>
            </a:rPr>
            <a:t>What</a:t>
          </a:r>
          <a:r>
            <a:rPr lang="en-US" sz="3200" baseline="0">
              <a:latin typeface="Lucida Bright" panose="02040602050505020304" pitchFamily="18" charset="0"/>
            </a:rPr>
            <a:t> was the change in the market share of the store D from the beginning of the Period 1 to the end of the period 2? Show this change as a percentage.</a:t>
          </a:r>
          <a:endParaRPr lang="en-US" sz="32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350520</xdr:colOff>
      <xdr:row>2</xdr:row>
      <xdr:rowOff>30480</xdr:rowOff>
    </xdr:from>
    <xdr:to>
      <xdr:col>23</xdr:col>
      <xdr:colOff>455023</xdr:colOff>
      <xdr:row>7</xdr:row>
      <xdr:rowOff>28666</xdr:rowOff>
    </xdr:to>
    <xdr:sp macro="" textlink="">
      <xdr:nvSpPr>
        <xdr:cNvPr id="14" name="Rounded Rectangle 4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3847445" y="411480"/>
          <a:ext cx="3533503" cy="95068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19</xdr:col>
      <xdr:colOff>152400</xdr:colOff>
      <xdr:row>15</xdr:row>
      <xdr:rowOff>0</xdr:rowOff>
    </xdr:from>
    <xdr:to>
      <xdr:col>22</xdr:col>
      <xdr:colOff>1036320</xdr:colOff>
      <xdr:row>21</xdr:row>
      <xdr:rowOff>106680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/>
      </xdr:nvSpPr>
      <xdr:spPr>
        <a:xfrm>
          <a:off x="12268200" y="2857500"/>
          <a:ext cx="4551045" cy="1249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/>
            <a:t>Transition</a:t>
          </a:r>
          <a:r>
            <a:rPr lang="en-US" sz="2400" baseline="0"/>
            <a:t> Matrix for the First Period</a:t>
          </a:r>
          <a:endParaRPr lang="en-US" sz="2400"/>
        </a:p>
      </xdr:txBody>
    </xdr:sp>
    <xdr:clientData/>
  </xdr:twoCellAnchor>
  <xdr:twoCellAnchor>
    <xdr:from>
      <xdr:col>19</xdr:col>
      <xdr:colOff>15240</xdr:colOff>
      <xdr:row>35</xdr:row>
      <xdr:rowOff>91440</xdr:rowOff>
    </xdr:from>
    <xdr:to>
      <xdr:col>22</xdr:col>
      <xdr:colOff>899160</xdr:colOff>
      <xdr:row>42</xdr:row>
      <xdr:rowOff>15240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/>
      </xdr:nvSpPr>
      <xdr:spPr>
        <a:xfrm>
          <a:off x="12131040" y="7901940"/>
          <a:ext cx="4551045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/>
            <a:t>Transition</a:t>
          </a:r>
          <a:r>
            <a:rPr lang="en-US" sz="2400" baseline="0"/>
            <a:t> Matrix for the Second Period</a:t>
          </a:r>
          <a:endParaRPr lang="en-US" sz="2400"/>
        </a:p>
      </xdr:txBody>
    </xdr:sp>
    <xdr:clientData/>
  </xdr:twoCellAnchor>
  <xdr:twoCellAnchor>
    <xdr:from>
      <xdr:col>28</xdr:col>
      <xdr:colOff>43022</xdr:colOff>
      <xdr:row>23</xdr:row>
      <xdr:rowOff>24765</xdr:rowOff>
    </xdr:from>
    <xdr:to>
      <xdr:col>31</xdr:col>
      <xdr:colOff>420053</xdr:colOff>
      <xdr:row>27</xdr:row>
      <xdr:rowOff>24764</xdr:rowOff>
    </xdr:to>
    <xdr:sp macro="" textlink="">
      <xdr:nvSpPr>
        <xdr:cNvPr id="17" name="Rounded Rectangular Callout 14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20778947" y="4577715"/>
          <a:ext cx="2205831" cy="1447799"/>
        </a:xfrm>
        <a:prstGeom prst="wedgeRoundRectCallout">
          <a:avLst>
            <a:gd name="adj1" fmla="val -72058"/>
            <a:gd name="adj2" fmla="val -16547"/>
            <a:gd name="adj3" fmla="val 16667"/>
          </a:avLst>
        </a:prstGeom>
        <a:solidFill>
          <a:schemeClr val="bg1">
            <a:alpha val="1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 baseline="0">
              <a:solidFill>
                <a:schemeClr val="tx1"/>
              </a:solidFill>
            </a:rPr>
            <a:t>Predicted Market Shares</a:t>
          </a:r>
        </a:p>
        <a:p>
          <a:pPr algn="ctr"/>
          <a:r>
            <a:rPr lang="en-US" sz="1800" baseline="0">
              <a:solidFill>
                <a:schemeClr val="tx1"/>
              </a:solidFill>
            </a:rPr>
            <a:t>for the end of the Period 1</a:t>
          </a:r>
        </a:p>
      </xdr:txBody>
    </xdr:sp>
    <xdr:clientData/>
  </xdr:twoCellAnchor>
  <xdr:twoCellAnchor>
    <xdr:from>
      <xdr:col>24</xdr:col>
      <xdr:colOff>457200</xdr:colOff>
      <xdr:row>1</xdr:row>
      <xdr:rowOff>152400</xdr:rowOff>
    </xdr:from>
    <xdr:to>
      <xdr:col>27</xdr:col>
      <xdr:colOff>261619</xdr:colOff>
      <xdr:row>6</xdr:row>
      <xdr:rowOff>176167</xdr:rowOff>
    </xdr:to>
    <xdr:sp macro="" textlink="">
      <xdr:nvSpPr>
        <xdr:cNvPr id="18" name="Rounded Rectangle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/>
      </xdr:nvSpPr>
      <xdr:spPr>
        <a:xfrm>
          <a:off x="18002250" y="342900"/>
          <a:ext cx="2395219" cy="976267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Check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99219</xdr:colOff>
      <xdr:row>1</xdr:row>
      <xdr:rowOff>128134</xdr:rowOff>
    </xdr:from>
    <xdr:to>
      <xdr:col>3</xdr:col>
      <xdr:colOff>333375</xdr:colOff>
      <xdr:row>8</xdr:row>
      <xdr:rowOff>31750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24059" y="311014"/>
          <a:ext cx="1483836" cy="118377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14</xdr:col>
      <xdr:colOff>53066</xdr:colOff>
      <xdr:row>43</xdr:row>
      <xdr:rowOff>126817</xdr:rowOff>
    </xdr:from>
    <xdr:to>
      <xdr:col>14</xdr:col>
      <xdr:colOff>571951</xdr:colOff>
      <xdr:row>47</xdr:row>
      <xdr:rowOff>111125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 rot="10800000" flipV="1">
          <a:off x="8800826" y="8242117"/>
          <a:ext cx="518885" cy="108158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261937</xdr:colOff>
      <xdr:row>33</xdr:row>
      <xdr:rowOff>137795</xdr:rowOff>
    </xdr:from>
    <xdr:to>
      <xdr:col>30</xdr:col>
      <xdr:colOff>274320</xdr:colOff>
      <xdr:row>33</xdr:row>
      <xdr:rowOff>158749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 flipV="1">
          <a:off x="2136457" y="6972935"/>
          <a:ext cx="18833783" cy="2095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273864</xdr:colOff>
      <xdr:row>44</xdr:row>
      <xdr:rowOff>149588</xdr:rowOff>
    </xdr:from>
    <xdr:to>
      <xdr:col>28</xdr:col>
      <xdr:colOff>176981</xdr:colOff>
      <xdr:row>47</xdr:row>
      <xdr:rowOff>236947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 flipV="1">
          <a:off x="20954544" y="8866868"/>
          <a:ext cx="527957" cy="1184639"/>
        </a:xfrm>
        <a:prstGeom prst="righ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178594</xdr:colOff>
      <xdr:row>22</xdr:row>
      <xdr:rowOff>158750</xdr:rowOff>
    </xdr:from>
    <xdr:to>
      <xdr:col>12</xdr:col>
      <xdr:colOff>302760</xdr:colOff>
      <xdr:row>25</xdr:row>
      <xdr:rowOff>325436</xdr:rowOff>
    </xdr:to>
    <xdr:sp macro="" textlink="">
      <xdr:nvSpPr>
        <xdr:cNvPr id="7" name="Rounded Rectangular Callout 14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5177314" y="4182110"/>
          <a:ext cx="2623526" cy="936306"/>
        </a:xfrm>
        <a:prstGeom prst="wedgeRoundRectCallout">
          <a:avLst>
            <a:gd name="adj1" fmla="val 101826"/>
            <a:gd name="adj2" fmla="val 9643"/>
            <a:gd name="adj3" fmla="val 16667"/>
          </a:avLst>
        </a:prstGeom>
        <a:solidFill>
          <a:schemeClr val="bg1">
            <a:alpha val="1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 baseline="0">
              <a:solidFill>
                <a:schemeClr val="tx1"/>
              </a:solidFill>
            </a:rPr>
            <a:t>Original Market Shares at the beginning of the Period 1</a:t>
          </a:r>
        </a:p>
      </xdr:txBody>
    </xdr:sp>
    <xdr:clientData/>
  </xdr:twoCellAnchor>
  <xdr:twoCellAnchor>
    <xdr:from>
      <xdr:col>8</xdr:col>
      <xdr:colOff>434340</xdr:colOff>
      <xdr:row>38</xdr:row>
      <xdr:rowOff>64452</xdr:rowOff>
    </xdr:from>
    <xdr:to>
      <xdr:col>12</xdr:col>
      <xdr:colOff>175124</xdr:colOff>
      <xdr:row>45</xdr:row>
      <xdr:rowOff>335279</xdr:rowOff>
    </xdr:to>
    <xdr:sp macro="" textlink="">
      <xdr:nvSpPr>
        <xdr:cNvPr id="8" name="Rounded Rectangular Callout 14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5433060" y="8233092"/>
          <a:ext cx="2240144" cy="1733867"/>
        </a:xfrm>
        <a:prstGeom prst="wedgeRoundRectCallout">
          <a:avLst>
            <a:gd name="adj1" fmla="val 105712"/>
            <a:gd name="adj2" fmla="val 42183"/>
            <a:gd name="adj3" fmla="val 16667"/>
          </a:avLst>
        </a:prstGeom>
        <a:solidFill>
          <a:schemeClr val="bg1">
            <a:alpha val="1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 baseline="0">
              <a:solidFill>
                <a:schemeClr val="tx1"/>
              </a:solidFill>
            </a:rPr>
            <a:t>Market Shares at the beginning of the Period 2</a:t>
          </a:r>
        </a:p>
      </xdr:txBody>
    </xdr:sp>
    <xdr:clientData/>
  </xdr:twoCellAnchor>
  <xdr:twoCellAnchor>
    <xdr:from>
      <xdr:col>29</xdr:col>
      <xdr:colOff>241142</xdr:colOff>
      <xdr:row>44</xdr:row>
      <xdr:rowOff>283845</xdr:rowOff>
    </xdr:from>
    <xdr:to>
      <xdr:col>32</xdr:col>
      <xdr:colOff>618173</xdr:colOff>
      <xdr:row>49</xdr:row>
      <xdr:rowOff>100964</xdr:rowOff>
    </xdr:to>
    <xdr:sp macro="" textlink="">
      <xdr:nvSpPr>
        <xdr:cNvPr id="12" name="Rounded Rectangular Callout 14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22171502" y="9001125"/>
          <a:ext cx="2251551" cy="1463039"/>
        </a:xfrm>
        <a:prstGeom prst="wedgeRoundRectCallout">
          <a:avLst>
            <a:gd name="adj1" fmla="val -72058"/>
            <a:gd name="adj2" fmla="val -16547"/>
            <a:gd name="adj3" fmla="val 16667"/>
          </a:avLst>
        </a:prstGeom>
        <a:solidFill>
          <a:schemeClr val="bg1">
            <a:alpha val="1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 baseline="0">
              <a:solidFill>
                <a:schemeClr val="tx1"/>
              </a:solidFill>
            </a:rPr>
            <a:t>Predicted Market Shares</a:t>
          </a:r>
        </a:p>
        <a:p>
          <a:pPr algn="ctr"/>
          <a:r>
            <a:rPr lang="en-US" sz="1800" baseline="0">
              <a:solidFill>
                <a:schemeClr val="tx1"/>
              </a:solidFill>
            </a:rPr>
            <a:t>for the end of the Period 2</a:t>
          </a:r>
        </a:p>
      </xdr:txBody>
    </xdr:sp>
    <xdr:clientData/>
  </xdr:twoCellAnchor>
  <xdr:twoCellAnchor>
    <xdr:from>
      <xdr:col>4</xdr:col>
      <xdr:colOff>14922</xdr:colOff>
      <xdr:row>23</xdr:row>
      <xdr:rowOff>79376</xdr:rowOff>
    </xdr:from>
    <xdr:to>
      <xdr:col>6</xdr:col>
      <xdr:colOff>548640</xdr:colOff>
      <xdr:row>25</xdr:row>
      <xdr:rowOff>87313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 txBox="1"/>
      </xdr:nvSpPr>
      <xdr:spPr>
        <a:xfrm>
          <a:off x="2514282" y="4468496"/>
          <a:ext cx="1783398" cy="7394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0" i="0">
              <a:latin typeface="Lucida Bright" panose="02040602050505020304" pitchFamily="18" charset="0"/>
            </a:rPr>
            <a:t>Period 1</a:t>
          </a:r>
        </a:p>
      </xdr:txBody>
    </xdr:sp>
    <xdr:clientData/>
  </xdr:twoCellAnchor>
  <xdr:twoCellAnchor>
    <xdr:from>
      <xdr:col>3</xdr:col>
      <xdr:colOff>592930</xdr:colOff>
      <xdr:row>39</xdr:row>
      <xdr:rowOff>188119</xdr:rowOff>
    </xdr:from>
    <xdr:to>
      <xdr:col>6</xdr:col>
      <xdr:colOff>545305</xdr:colOff>
      <xdr:row>43</xdr:row>
      <xdr:rowOff>164306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2467450" y="7564279"/>
          <a:ext cx="1826895" cy="7153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0" i="0">
              <a:latin typeface="Lucida Bright" panose="02040602050505020304" pitchFamily="18" charset="0"/>
            </a:rPr>
            <a:t>Period 2</a:t>
          </a:r>
        </a:p>
      </xdr:txBody>
    </xdr:sp>
    <xdr:clientData/>
  </xdr:twoCellAnchor>
  <xdr:twoCellAnchor>
    <xdr:from>
      <xdr:col>5</xdr:col>
      <xdr:colOff>32385</xdr:colOff>
      <xdr:row>1</xdr:row>
      <xdr:rowOff>97155</xdr:rowOff>
    </xdr:from>
    <xdr:to>
      <xdr:col>17</xdr:col>
      <xdr:colOff>419100</xdr:colOff>
      <xdr:row>7</xdr:row>
      <xdr:rowOff>17780</xdr:rowOff>
    </xdr:to>
    <xdr:sp macro="" textlink="">
      <xdr:nvSpPr>
        <xdr:cNvPr id="15" name="Rounded Rectangle 1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3156585" y="280035"/>
          <a:ext cx="8220075" cy="101790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rgbClr val="FF0000"/>
              </a:solidFill>
              <a:latin typeface="Lucida Bright" panose="02040602050505020304" pitchFamily="18" charset="0"/>
            </a:rPr>
            <a:t> 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4</a:t>
          </a:r>
          <a:r>
            <a:rPr lang="en-US" sz="32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24</xdr:col>
      <xdr:colOff>63500</xdr:colOff>
      <xdr:row>48</xdr:row>
      <xdr:rowOff>47625</xdr:rowOff>
    </xdr:from>
    <xdr:to>
      <xdr:col>26</xdr:col>
      <xdr:colOff>508000</xdr:colOff>
      <xdr:row>48</xdr:row>
      <xdr:rowOff>47625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>
          <a:off x="16225520" y="9443085"/>
          <a:ext cx="24790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204630</xdr:colOff>
      <xdr:row>9</xdr:row>
      <xdr:rowOff>40322</xdr:rowOff>
    </xdr:from>
    <xdr:to>
      <xdr:col>17</xdr:col>
      <xdr:colOff>289560</xdr:colOff>
      <xdr:row>21</xdr:row>
      <xdr:rowOff>15240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 txBox="1"/>
      </xdr:nvSpPr>
      <xdr:spPr>
        <a:xfrm>
          <a:off x="1454310" y="1686242"/>
          <a:ext cx="9792810" cy="21694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3200">
              <a:latin typeface="Lucida Bright" panose="02040602050505020304" pitchFamily="18" charset="0"/>
            </a:rPr>
            <a:t>What</a:t>
          </a:r>
          <a:r>
            <a:rPr lang="en-US" sz="3200" baseline="0">
              <a:latin typeface="Lucida Bright" panose="02040602050505020304" pitchFamily="18" charset="0"/>
            </a:rPr>
            <a:t> was the change in the market share of the store D from the beginning of the Period 1 to the end of the period 2? Show this change as a percentage.</a:t>
          </a:r>
          <a:endParaRPr lang="en-US" sz="32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350520</xdr:colOff>
      <xdr:row>2</xdr:row>
      <xdr:rowOff>30480</xdr:rowOff>
    </xdr:from>
    <xdr:to>
      <xdr:col>23</xdr:col>
      <xdr:colOff>455023</xdr:colOff>
      <xdr:row>7</xdr:row>
      <xdr:rowOff>28666</xdr:rowOff>
    </xdr:to>
    <xdr:sp macro="" textlink="">
      <xdr:nvSpPr>
        <xdr:cNvPr id="16" name="Rounded Rectangle 4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14218920" y="396240"/>
          <a:ext cx="3624943" cy="91258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19</xdr:col>
      <xdr:colOff>152400</xdr:colOff>
      <xdr:row>15</xdr:row>
      <xdr:rowOff>0</xdr:rowOff>
    </xdr:from>
    <xdr:to>
      <xdr:col>22</xdr:col>
      <xdr:colOff>1036320</xdr:colOff>
      <xdr:row>21</xdr:row>
      <xdr:rowOff>106680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/>
      </xdr:nvSpPr>
      <xdr:spPr>
        <a:xfrm>
          <a:off x="12603480" y="2743200"/>
          <a:ext cx="4648200" cy="1203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/>
            <a:t>Transition</a:t>
          </a:r>
          <a:r>
            <a:rPr lang="en-US" sz="2400" baseline="0"/>
            <a:t> Matrix for the First Period</a:t>
          </a:r>
          <a:endParaRPr lang="en-US" sz="2400"/>
        </a:p>
      </xdr:txBody>
    </xdr:sp>
    <xdr:clientData/>
  </xdr:twoCellAnchor>
  <xdr:twoCellAnchor>
    <xdr:from>
      <xdr:col>19</xdr:col>
      <xdr:colOff>15240</xdr:colOff>
      <xdr:row>35</xdr:row>
      <xdr:rowOff>91440</xdr:rowOff>
    </xdr:from>
    <xdr:to>
      <xdr:col>22</xdr:col>
      <xdr:colOff>899160</xdr:colOff>
      <xdr:row>42</xdr:row>
      <xdr:rowOff>15240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 txBox="1"/>
      </xdr:nvSpPr>
      <xdr:spPr>
        <a:xfrm>
          <a:off x="12466320" y="7711440"/>
          <a:ext cx="4648200" cy="1203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/>
            <a:t>Transition</a:t>
          </a:r>
          <a:r>
            <a:rPr lang="en-US" sz="2400" baseline="0"/>
            <a:t> Matrix for the Second Period</a:t>
          </a:r>
          <a:endParaRPr lang="en-US" sz="2400"/>
        </a:p>
      </xdr:txBody>
    </xdr:sp>
    <xdr:clientData/>
  </xdr:twoCellAnchor>
  <xdr:twoCellAnchor>
    <xdr:from>
      <xdr:col>28</xdr:col>
      <xdr:colOff>43022</xdr:colOff>
      <xdr:row>23</xdr:row>
      <xdr:rowOff>24765</xdr:rowOff>
    </xdr:from>
    <xdr:to>
      <xdr:col>31</xdr:col>
      <xdr:colOff>420053</xdr:colOff>
      <xdr:row>27</xdr:row>
      <xdr:rowOff>24764</xdr:rowOff>
    </xdr:to>
    <xdr:sp macro="" textlink="">
      <xdr:nvSpPr>
        <xdr:cNvPr id="20" name="Rounded Rectangular Callout 14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21348542" y="4413885"/>
          <a:ext cx="2251551" cy="1463039"/>
        </a:xfrm>
        <a:prstGeom prst="wedgeRoundRectCallout">
          <a:avLst>
            <a:gd name="adj1" fmla="val -72058"/>
            <a:gd name="adj2" fmla="val -16547"/>
            <a:gd name="adj3" fmla="val 16667"/>
          </a:avLst>
        </a:prstGeom>
        <a:solidFill>
          <a:schemeClr val="bg1">
            <a:alpha val="1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 baseline="0">
              <a:solidFill>
                <a:schemeClr val="tx1"/>
              </a:solidFill>
            </a:rPr>
            <a:t>Predicted Market Shares</a:t>
          </a:r>
        </a:p>
        <a:p>
          <a:pPr algn="ctr"/>
          <a:r>
            <a:rPr lang="en-US" sz="1800" baseline="0">
              <a:solidFill>
                <a:schemeClr val="tx1"/>
              </a:solidFill>
            </a:rPr>
            <a:t>for the end of the Period 1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97791</xdr:colOff>
      <xdr:row>1</xdr:row>
      <xdr:rowOff>170542</xdr:rowOff>
    </xdr:from>
    <xdr:to>
      <xdr:col>8</xdr:col>
      <xdr:colOff>177800</xdr:colOff>
      <xdr:row>7</xdr:row>
      <xdr:rowOff>12699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650491" y="361042"/>
          <a:ext cx="5480684" cy="9851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Check</a:t>
          </a:r>
          <a:r>
            <a:rPr lang="en-US" sz="3200" b="0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5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368301</xdr:colOff>
      <xdr:row>0</xdr:row>
      <xdr:rowOff>97609</xdr:rowOff>
    </xdr:from>
    <xdr:to>
      <xdr:col>2</xdr:col>
      <xdr:colOff>165101</xdr:colOff>
      <xdr:row>8</xdr:row>
      <xdr:rowOff>9980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368301" y="97609"/>
          <a:ext cx="1739900" cy="1436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307975</xdr:colOff>
      <xdr:row>7</xdr:row>
      <xdr:rowOff>96520</xdr:rowOff>
    </xdr:from>
    <xdr:to>
      <xdr:col>11</xdr:col>
      <xdr:colOff>307975</xdr:colOff>
      <xdr:row>40</xdr:row>
      <xdr:rowOff>40640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 flipH="1">
          <a:off x="11776075" y="1430020"/>
          <a:ext cx="0" cy="846899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774700</xdr:colOff>
      <xdr:row>27</xdr:row>
      <xdr:rowOff>152400</xdr:rowOff>
    </xdr:from>
    <xdr:to>
      <xdr:col>7</xdr:col>
      <xdr:colOff>12700</xdr:colOff>
      <xdr:row>27</xdr:row>
      <xdr:rowOff>152400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 flipH="1">
          <a:off x="5251450" y="6457950"/>
          <a:ext cx="1143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457200</xdr:colOff>
      <xdr:row>9</xdr:row>
      <xdr:rowOff>38826</xdr:rowOff>
    </xdr:from>
    <xdr:to>
      <xdr:col>10</xdr:col>
      <xdr:colOff>609600</xdr:colOff>
      <xdr:row>20</xdr:row>
      <xdr:rowOff>114300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457200" y="1753326"/>
          <a:ext cx="10506075" cy="2170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800">
              <a:effectLst/>
              <a:latin typeface="Lucida Bright" panose="02040602050505020304" pitchFamily="18" charset="0"/>
              <a:ea typeface="Calibri"/>
              <a:cs typeface="Times New Roman"/>
            </a:rPr>
            <a:t>Given: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800">
              <a:effectLst/>
              <a:latin typeface="Lucida Bright" panose="02040602050505020304" pitchFamily="18" charset="0"/>
              <a:ea typeface="Calibri"/>
              <a:cs typeface="Times New Roman"/>
            </a:rPr>
            <a:t>The forecast for month</a:t>
          </a:r>
          <a:r>
            <a:rPr lang="en-US" sz="28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 5 based on three month moving average is 12.2233. </a:t>
          </a:r>
          <a:endParaRPr lang="en-US" sz="2800">
            <a:effectLst/>
            <a:latin typeface="Lucida Bright" panose="02040602050505020304" pitchFamily="18" charset="0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endParaRPr lang="en-US" sz="2000" baseline="0"/>
        </a:p>
      </xdr:txBody>
    </xdr:sp>
    <xdr:clientData/>
  </xdr:twoCellAnchor>
  <xdr:twoCellAnchor>
    <xdr:from>
      <xdr:col>12</xdr:col>
      <xdr:colOff>330200</xdr:colOff>
      <xdr:row>2</xdr:row>
      <xdr:rowOff>12700</xdr:rowOff>
    </xdr:from>
    <xdr:to>
      <xdr:col>17</xdr:col>
      <xdr:colOff>526143</xdr:colOff>
      <xdr:row>7</xdr:row>
      <xdr:rowOff>36286</xdr:rowOff>
    </xdr:to>
    <xdr:sp macro="" textlink="">
      <xdr:nvSpPr>
        <xdr:cNvPr id="7" name="Rounded Rectangle 4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12103100" y="393700"/>
          <a:ext cx="3539218" cy="97608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457200</xdr:colOff>
      <xdr:row>30</xdr:row>
      <xdr:rowOff>114300</xdr:rowOff>
    </xdr:from>
    <xdr:to>
      <xdr:col>10</xdr:col>
      <xdr:colOff>609600</xdr:colOff>
      <xdr:row>38</xdr:row>
      <xdr:rowOff>63500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/>
      </xdr:nvSpPr>
      <xdr:spPr>
        <a:xfrm>
          <a:off x="457200" y="7315200"/>
          <a:ext cx="10506075" cy="2225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8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a) Is the value of actual sales during the month 1 relevant? If it is what should that value be?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8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b) What should the value of actual sales in the month 2 be?</a:t>
          </a: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endParaRPr lang="en-US" sz="2000" baseline="0"/>
        </a:p>
      </xdr:txBody>
    </xdr:sp>
    <xdr:clientData/>
  </xdr:twoCellAnchor>
  <xdr:twoCellAnchor>
    <xdr:from>
      <xdr:col>8</xdr:col>
      <xdr:colOff>101600</xdr:colOff>
      <xdr:row>26</xdr:row>
      <xdr:rowOff>127000</xdr:rowOff>
    </xdr:from>
    <xdr:to>
      <xdr:col>10</xdr:col>
      <xdr:colOff>241300</xdr:colOff>
      <xdr:row>29</xdr:row>
      <xdr:rowOff>101600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>
          <a:off x="8054975" y="6108700"/>
          <a:ext cx="2540000" cy="908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Forecast based on the previous three months.</a:t>
          </a:r>
        </a:p>
      </xdr:txBody>
    </xdr:sp>
    <xdr:clientData/>
  </xdr:twoCellAnchor>
  <xdr:twoCellAnchor>
    <xdr:from>
      <xdr:col>12</xdr:col>
      <xdr:colOff>381000</xdr:colOff>
      <xdr:row>14</xdr:row>
      <xdr:rowOff>88900</xdr:rowOff>
    </xdr:from>
    <xdr:to>
      <xdr:col>18</xdr:col>
      <xdr:colOff>63500</xdr:colOff>
      <xdr:row>19</xdr:row>
      <xdr:rowOff>101600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1EB58C3-8AD3-454F-BD0A-F38B3948495A}"/>
            </a:ext>
          </a:extLst>
        </xdr:cNvPr>
        <xdr:cNvSpPr txBox="1"/>
      </xdr:nvSpPr>
      <xdr:spPr>
        <a:xfrm>
          <a:off x="12496800" y="2578100"/>
          <a:ext cx="3898900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8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a) Irrelevant</a:t>
          </a: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endParaRPr lang="en-US" sz="2000" baseline="0"/>
        </a:p>
      </xdr:txBody>
    </xdr:sp>
    <xdr:clientData/>
  </xdr:twoCellAnchor>
  <xdr:twoCellAnchor>
    <xdr:from>
      <xdr:col>31</xdr:col>
      <xdr:colOff>114300</xdr:colOff>
      <xdr:row>0</xdr:row>
      <xdr:rowOff>0</xdr:rowOff>
    </xdr:from>
    <xdr:to>
      <xdr:col>48</xdr:col>
      <xdr:colOff>342900</xdr:colOff>
      <xdr:row>0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9FA5A949-AE3A-4C03-BA70-86E11C3F401B}"/>
            </a:ext>
          </a:extLst>
        </xdr:cNvPr>
        <xdr:cNvSpPr txBox="1"/>
      </xdr:nvSpPr>
      <xdr:spPr>
        <a:xfrm>
          <a:off x="24866600" y="0"/>
          <a:ext cx="108077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8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a) Not relevant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8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b) What should the value of actual sales in the month 2 be?</a:t>
          </a: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endParaRPr lang="en-US" sz="2000" baseline="0"/>
        </a:p>
      </xdr:txBody>
    </xdr:sp>
    <xdr:clientData/>
  </xdr:twoCellAnchor>
  <xdr:twoCellAnchor>
    <xdr:from>
      <xdr:col>12</xdr:col>
      <xdr:colOff>330200</xdr:colOff>
      <xdr:row>23</xdr:row>
      <xdr:rowOff>63500</xdr:rowOff>
    </xdr:from>
    <xdr:to>
      <xdr:col>28</xdr:col>
      <xdr:colOff>368300</xdr:colOff>
      <xdr:row>35</xdr:row>
      <xdr:rowOff>88900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1C96D08-0743-459D-B967-6003D0BF2573}"/>
            </a:ext>
          </a:extLst>
        </xdr:cNvPr>
        <xdr:cNvSpPr txBox="1"/>
      </xdr:nvSpPr>
      <xdr:spPr>
        <a:xfrm>
          <a:off x="12446000" y="4648200"/>
          <a:ext cx="10807700" cy="383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8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b) What should the value of actual sales in the month 2 be?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8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12.22 = (11.67+13+x)/3</a:t>
          </a: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3200">
              <a:effectLst/>
              <a:latin typeface="+mn-lt"/>
              <a:ea typeface="Calibri"/>
              <a:cs typeface="Times New Roman"/>
            </a:rPr>
            <a:t>12.22*3 =  11.67+13+x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3200">
              <a:effectLst/>
              <a:latin typeface="+mn-lt"/>
              <a:ea typeface="Calibri"/>
              <a:cs typeface="Times New Roman"/>
            </a:rPr>
            <a:t>(12.22*3) -11.67 -13 = x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3200">
              <a:effectLst/>
              <a:latin typeface="+mn-lt"/>
              <a:ea typeface="Calibri"/>
              <a:cs typeface="Times New Roman"/>
            </a:rPr>
            <a:t>x = 11.9999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endParaRPr lang="en-US" sz="2000" baseline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97791</xdr:colOff>
      <xdr:row>1</xdr:row>
      <xdr:rowOff>170542</xdr:rowOff>
    </xdr:from>
    <xdr:to>
      <xdr:col>8</xdr:col>
      <xdr:colOff>177800</xdr:colOff>
      <xdr:row>7</xdr:row>
      <xdr:rowOff>12699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2726691" y="348342"/>
          <a:ext cx="5642609" cy="9089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5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368301</xdr:colOff>
      <xdr:row>0</xdr:row>
      <xdr:rowOff>97609</xdr:rowOff>
    </xdr:from>
    <xdr:to>
      <xdr:col>2</xdr:col>
      <xdr:colOff>165101</xdr:colOff>
      <xdr:row>8</xdr:row>
      <xdr:rowOff>9980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368301" y="97609"/>
          <a:ext cx="1803400" cy="13347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307975</xdr:colOff>
      <xdr:row>7</xdr:row>
      <xdr:rowOff>96520</xdr:rowOff>
    </xdr:from>
    <xdr:to>
      <xdr:col>11</xdr:col>
      <xdr:colOff>307975</xdr:colOff>
      <xdr:row>40</xdr:row>
      <xdr:rowOff>40640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 flipH="1">
          <a:off x="13185775" y="1341120"/>
          <a:ext cx="0" cy="1082802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774700</xdr:colOff>
      <xdr:row>27</xdr:row>
      <xdr:rowOff>152400</xdr:rowOff>
    </xdr:from>
    <xdr:to>
      <xdr:col>7</xdr:col>
      <xdr:colOff>12700</xdr:colOff>
      <xdr:row>27</xdr:row>
      <xdr:rowOff>152400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 flipH="1">
          <a:off x="5384800" y="6184900"/>
          <a:ext cx="12065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457200</xdr:colOff>
      <xdr:row>9</xdr:row>
      <xdr:rowOff>38826</xdr:rowOff>
    </xdr:from>
    <xdr:to>
      <xdr:col>10</xdr:col>
      <xdr:colOff>609600</xdr:colOff>
      <xdr:row>20</xdr:row>
      <xdr:rowOff>114300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/>
      </xdr:nvSpPr>
      <xdr:spPr>
        <a:xfrm>
          <a:off x="457200" y="1639026"/>
          <a:ext cx="10807700" cy="2031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800">
              <a:effectLst/>
              <a:latin typeface="Lucida Bright" panose="02040602050505020304" pitchFamily="18" charset="0"/>
              <a:ea typeface="Calibri"/>
              <a:cs typeface="Times New Roman"/>
            </a:rPr>
            <a:t>Given: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800">
              <a:effectLst/>
              <a:latin typeface="Lucida Bright" panose="02040602050505020304" pitchFamily="18" charset="0"/>
              <a:ea typeface="Calibri"/>
              <a:cs typeface="Times New Roman"/>
            </a:rPr>
            <a:t>The forecast for month</a:t>
          </a:r>
          <a:r>
            <a:rPr lang="en-US" sz="28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 5 based on three month moving average is 12.22. </a:t>
          </a:r>
          <a:endParaRPr lang="en-US" sz="2800">
            <a:effectLst/>
            <a:latin typeface="Lucida Bright" panose="02040602050505020304" pitchFamily="18" charset="0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endParaRPr lang="en-US" sz="2000" baseline="0"/>
        </a:p>
      </xdr:txBody>
    </xdr:sp>
    <xdr:clientData/>
  </xdr:twoCellAnchor>
  <xdr:twoCellAnchor>
    <xdr:from>
      <xdr:col>12</xdr:col>
      <xdr:colOff>330200</xdr:colOff>
      <xdr:row>2</xdr:row>
      <xdr:rowOff>12700</xdr:rowOff>
    </xdr:from>
    <xdr:to>
      <xdr:col>17</xdr:col>
      <xdr:colOff>526143</xdr:colOff>
      <xdr:row>7</xdr:row>
      <xdr:rowOff>36286</xdr:rowOff>
    </xdr:to>
    <xdr:sp macro="" textlink="">
      <xdr:nvSpPr>
        <xdr:cNvPr id="16" name="Rounded Rectangle 4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13525500" y="368300"/>
          <a:ext cx="3624943" cy="91258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457200</xdr:colOff>
      <xdr:row>30</xdr:row>
      <xdr:rowOff>114300</xdr:rowOff>
    </xdr:from>
    <xdr:to>
      <xdr:col>10</xdr:col>
      <xdr:colOff>609600</xdr:colOff>
      <xdr:row>38</xdr:row>
      <xdr:rowOff>63500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/>
      </xdr:nvSpPr>
      <xdr:spPr>
        <a:xfrm>
          <a:off x="457200" y="7035800"/>
          <a:ext cx="10807700" cy="217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8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a) Is the value of actual sales during the month 1 relevant? If it is what should that value be?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8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b) What should the value of actual sales in the month 2 be?</a:t>
          </a: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endParaRPr lang="en-US" sz="2000" baseline="0"/>
        </a:p>
      </xdr:txBody>
    </xdr:sp>
    <xdr:clientData/>
  </xdr:twoCellAnchor>
  <xdr:twoCellAnchor>
    <xdr:from>
      <xdr:col>8</xdr:col>
      <xdr:colOff>101600</xdr:colOff>
      <xdr:row>26</xdr:row>
      <xdr:rowOff>127000</xdr:rowOff>
    </xdr:from>
    <xdr:to>
      <xdr:col>10</xdr:col>
      <xdr:colOff>241300</xdr:colOff>
      <xdr:row>29</xdr:row>
      <xdr:rowOff>101600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/>
      </xdr:nvSpPr>
      <xdr:spPr>
        <a:xfrm>
          <a:off x="8293100" y="5829300"/>
          <a:ext cx="2603500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Forecast based on the previous three months.</a:t>
          </a:r>
        </a:p>
      </xdr:txBody>
    </xdr:sp>
    <xdr:clientData/>
  </xdr:twoCellAnchor>
  <xdr:twoCellAnchor>
    <xdr:from>
      <xdr:col>18</xdr:col>
      <xdr:colOff>190500</xdr:colOff>
      <xdr:row>1</xdr:row>
      <xdr:rowOff>127000</xdr:rowOff>
    </xdr:from>
    <xdr:to>
      <xdr:col>21</xdr:col>
      <xdr:colOff>506094</xdr:colOff>
      <xdr:row>6</xdr:row>
      <xdr:rowOff>150767</xdr:rowOff>
    </xdr:to>
    <xdr:sp macro="" textlink="">
      <xdr:nvSpPr>
        <xdr:cNvPr id="11" name="Rounded Rectangle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16065500" y="317500"/>
          <a:ext cx="2395219" cy="976267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Check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721452</xdr:colOff>
      <xdr:row>1</xdr:row>
      <xdr:rowOff>145142</xdr:rowOff>
    </xdr:from>
    <xdr:to>
      <xdr:col>5</xdr:col>
      <xdr:colOff>1382488</xdr:colOff>
      <xdr:row>6</xdr:row>
      <xdr:rowOff>76200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035902" y="335642"/>
          <a:ext cx="4842511" cy="88355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6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1</xdr:row>
      <xdr:rowOff>161109</xdr:rowOff>
    </xdr:from>
    <xdr:to>
      <xdr:col>0</xdr:col>
      <xdr:colOff>0</xdr:colOff>
      <xdr:row>7</xdr:row>
      <xdr:rowOff>73480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0" y="351609"/>
          <a:ext cx="0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7</xdr:col>
      <xdr:colOff>180522</xdr:colOff>
      <xdr:row>2</xdr:row>
      <xdr:rowOff>12519</xdr:rowOff>
    </xdr:from>
    <xdr:to>
      <xdr:col>11</xdr:col>
      <xdr:colOff>293914</xdr:colOff>
      <xdr:row>6</xdr:row>
      <xdr:rowOff>86904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8362497" y="393519"/>
          <a:ext cx="4342492" cy="836385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6</xdr:col>
      <xdr:colOff>1130300</xdr:colOff>
      <xdr:row>1</xdr:row>
      <xdr:rowOff>101600</xdr:rowOff>
    </xdr:from>
    <xdr:to>
      <xdr:col>6</xdr:col>
      <xdr:colOff>1208314</xdr:colOff>
      <xdr:row>27</xdr:row>
      <xdr:rowOff>130628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>
          <a:off x="8026400" y="292100"/>
          <a:ext cx="78014" cy="668700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468086</xdr:colOff>
      <xdr:row>8</xdr:row>
      <xdr:rowOff>96160</xdr:rowOff>
    </xdr:from>
    <xdr:to>
      <xdr:col>6</xdr:col>
      <xdr:colOff>995317</xdr:colOff>
      <xdr:row>15</xdr:row>
      <xdr:rowOff>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468086" y="1620160"/>
          <a:ext cx="7423331" cy="12373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Given the following information regarding this five month moving average, calculate the weight of the second month.</a:t>
          </a: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379186</xdr:colOff>
      <xdr:row>1</xdr:row>
      <xdr:rowOff>110672</xdr:rowOff>
    </xdr:from>
    <xdr:to>
      <xdr:col>2</xdr:col>
      <xdr:colOff>544286</xdr:colOff>
      <xdr:row>7</xdr:row>
      <xdr:rowOff>23043</xdr:rowOff>
    </xdr:to>
    <xdr:sp macro="" textlink="">
      <xdr:nvSpPr>
        <xdr:cNvPr id="7" name="Left Arrow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379186" y="301172"/>
          <a:ext cx="1479550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5</xdr:col>
      <xdr:colOff>740229</xdr:colOff>
      <xdr:row>18</xdr:row>
      <xdr:rowOff>326572</xdr:rowOff>
    </xdr:from>
    <xdr:to>
      <xdr:col>5</xdr:col>
      <xdr:colOff>740229</xdr:colOff>
      <xdr:row>25</xdr:row>
      <xdr:rowOff>10886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CxnSpPr/>
      </xdr:nvCxnSpPr>
      <xdr:spPr>
        <a:xfrm>
          <a:off x="6236154" y="4107997"/>
          <a:ext cx="0" cy="2084614"/>
        </a:xfrm>
        <a:prstGeom prst="straightConnector1">
          <a:avLst/>
        </a:prstGeom>
        <a:ln w="254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228599</xdr:colOff>
      <xdr:row>9</xdr:row>
      <xdr:rowOff>30846</xdr:rowOff>
    </xdr:from>
    <xdr:to>
      <xdr:col>15</xdr:col>
      <xdr:colOff>370113</xdr:colOff>
      <xdr:row>12</xdr:row>
      <xdr:rowOff>87085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7E11F4D-6EC7-4F57-9907-D728384825ED}"/>
            </a:ext>
          </a:extLst>
        </xdr:cNvPr>
        <xdr:cNvSpPr txBox="1"/>
      </xdr:nvSpPr>
      <xdr:spPr>
        <a:xfrm>
          <a:off x="8654142" y="1696360"/>
          <a:ext cx="9927771" cy="6114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(100*x) +(105*0.1) + (95 *0.15) + (110*0.25) + (35*0.4) = 76.25</a:t>
          </a:r>
        </a:p>
      </xdr:txBody>
    </xdr:sp>
    <xdr:clientData/>
  </xdr:twoCellAnchor>
  <xdr:twoCellAnchor>
    <xdr:from>
      <xdr:col>7</xdr:col>
      <xdr:colOff>261257</xdr:colOff>
      <xdr:row>13</xdr:row>
      <xdr:rowOff>117933</xdr:rowOff>
    </xdr:from>
    <xdr:to>
      <xdr:col>15</xdr:col>
      <xdr:colOff>402771</xdr:colOff>
      <xdr:row>16</xdr:row>
      <xdr:rowOff>130630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AE3560A-E4CB-4DC1-BD8F-5FE634E06DF3}"/>
            </a:ext>
          </a:extLst>
        </xdr:cNvPr>
        <xdr:cNvSpPr txBox="1"/>
      </xdr:nvSpPr>
      <xdr:spPr>
        <a:xfrm>
          <a:off x="8686800" y="2523676"/>
          <a:ext cx="9927771" cy="5678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(100*x) = 76.25 -(105*0.1) - (95 *0.15) - (110*0.25) - (35*0.4)</a:t>
          </a:r>
        </a:p>
      </xdr:txBody>
    </xdr:sp>
    <xdr:clientData/>
  </xdr:twoCellAnchor>
  <xdr:twoCellAnchor>
    <xdr:from>
      <xdr:col>7</xdr:col>
      <xdr:colOff>272143</xdr:colOff>
      <xdr:row>16</xdr:row>
      <xdr:rowOff>357419</xdr:rowOff>
    </xdr:from>
    <xdr:to>
      <xdr:col>15</xdr:col>
      <xdr:colOff>413657</xdr:colOff>
      <xdr:row>20</xdr:row>
      <xdr:rowOff>130631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3AEFA48-18DC-45EC-9775-D2E4916F1674}"/>
            </a:ext>
          </a:extLst>
        </xdr:cNvPr>
        <xdr:cNvSpPr txBox="1"/>
      </xdr:nvSpPr>
      <xdr:spPr>
        <a:xfrm>
          <a:off x="8697686" y="3318333"/>
          <a:ext cx="9927771" cy="11992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x = (76.25 -(105*0.1) - (95 *0.15) - (110*0.25) - (35*0.4))/100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x = 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721452</xdr:colOff>
      <xdr:row>1</xdr:row>
      <xdr:rowOff>145142</xdr:rowOff>
    </xdr:from>
    <xdr:to>
      <xdr:col>5</xdr:col>
      <xdr:colOff>1382488</xdr:colOff>
      <xdr:row>6</xdr:row>
      <xdr:rowOff>76200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2071281" y="330199"/>
          <a:ext cx="4971778" cy="85634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6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1</xdr:row>
      <xdr:rowOff>161109</xdr:rowOff>
    </xdr:from>
    <xdr:to>
      <xdr:col>0</xdr:col>
      <xdr:colOff>0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916579" y="351609"/>
          <a:ext cx="1178650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7</xdr:col>
      <xdr:colOff>180522</xdr:colOff>
      <xdr:row>2</xdr:row>
      <xdr:rowOff>12519</xdr:rowOff>
    </xdr:from>
    <xdr:to>
      <xdr:col>11</xdr:col>
      <xdr:colOff>293914</xdr:colOff>
      <xdr:row>6</xdr:row>
      <xdr:rowOff>86904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8606065" y="382633"/>
          <a:ext cx="4456792" cy="81461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6</xdr:col>
      <xdr:colOff>1130300</xdr:colOff>
      <xdr:row>1</xdr:row>
      <xdr:rowOff>101600</xdr:rowOff>
    </xdr:from>
    <xdr:to>
      <xdr:col>6</xdr:col>
      <xdr:colOff>1208314</xdr:colOff>
      <xdr:row>27</xdr:row>
      <xdr:rowOff>130628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8227786" y="286657"/>
          <a:ext cx="78014" cy="663665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468086</xdr:colOff>
      <xdr:row>8</xdr:row>
      <xdr:rowOff>96160</xdr:rowOff>
    </xdr:from>
    <xdr:to>
      <xdr:col>6</xdr:col>
      <xdr:colOff>995317</xdr:colOff>
      <xdr:row>15</xdr:row>
      <xdr:rowOff>1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 txBox="1"/>
      </xdr:nvSpPr>
      <xdr:spPr>
        <a:xfrm>
          <a:off x="468086" y="1576617"/>
          <a:ext cx="7624717" cy="21789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Given the following information regarding this five month moving average, calculate the weight of the second month.</a:t>
          </a: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379186</xdr:colOff>
      <xdr:row>1</xdr:row>
      <xdr:rowOff>110672</xdr:rowOff>
    </xdr:from>
    <xdr:to>
      <xdr:col>2</xdr:col>
      <xdr:colOff>544286</xdr:colOff>
      <xdr:row>7</xdr:row>
      <xdr:rowOff>23043</xdr:rowOff>
    </xdr:to>
    <xdr:sp macro="" textlink="">
      <xdr:nvSpPr>
        <xdr:cNvPr id="20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/>
      </xdr:nvSpPr>
      <xdr:spPr>
        <a:xfrm>
          <a:off x="379186" y="301172"/>
          <a:ext cx="1484993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5</xdr:col>
      <xdr:colOff>740229</xdr:colOff>
      <xdr:row>18</xdr:row>
      <xdr:rowOff>326572</xdr:rowOff>
    </xdr:from>
    <xdr:to>
      <xdr:col>5</xdr:col>
      <xdr:colOff>740229</xdr:colOff>
      <xdr:row>25</xdr:row>
      <xdr:rowOff>10886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>
          <a:off x="6400800" y="4016829"/>
          <a:ext cx="0" cy="2122714"/>
        </a:xfrm>
        <a:prstGeom prst="straightConnector1">
          <a:avLst/>
        </a:prstGeom>
        <a:ln w="254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639535</xdr:colOff>
      <xdr:row>1</xdr:row>
      <xdr:rowOff>176893</xdr:rowOff>
    </xdr:from>
    <xdr:to>
      <xdr:col>13</xdr:col>
      <xdr:colOff>313326</xdr:colOff>
      <xdr:row>6</xdr:row>
      <xdr:rowOff>68036</xdr:rowOff>
    </xdr:to>
    <xdr:sp macro="" textlink="">
      <xdr:nvSpPr>
        <xdr:cNvPr id="9" name="Rounded Rectangl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13076464" y="367393"/>
          <a:ext cx="2395219" cy="843643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Check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130628</xdr:colOff>
      <xdr:row>1</xdr:row>
      <xdr:rowOff>141514</xdr:rowOff>
    </xdr:from>
    <xdr:to>
      <xdr:col>7</xdr:col>
      <xdr:colOff>1643743</xdr:colOff>
      <xdr:row>6</xdr:row>
      <xdr:rowOff>39914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8078" y="332014"/>
          <a:ext cx="4999265" cy="8509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7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219892</xdr:colOff>
      <xdr:row>0</xdr:row>
      <xdr:rowOff>171995</xdr:rowOff>
    </xdr:from>
    <xdr:to>
      <xdr:col>2</xdr:col>
      <xdr:colOff>1040038</xdr:colOff>
      <xdr:row>6</xdr:row>
      <xdr:rowOff>84366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829492" y="171995"/>
          <a:ext cx="1439271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1406071</xdr:colOff>
      <xdr:row>1</xdr:row>
      <xdr:rowOff>139700</xdr:rowOff>
    </xdr:from>
    <xdr:to>
      <xdr:col>11</xdr:col>
      <xdr:colOff>598714</xdr:colOff>
      <xdr:row>6</xdr:row>
      <xdr:rowOff>43543</xdr:rowOff>
    </xdr:to>
    <xdr:sp macro="" textlink="">
      <xdr:nvSpPr>
        <xdr:cNvPr id="4" name="Rounded Rectangle 6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9083221" y="330200"/>
          <a:ext cx="3621768" cy="85634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613229</xdr:colOff>
      <xdr:row>9</xdr:row>
      <xdr:rowOff>70758</xdr:rowOff>
    </xdr:from>
    <xdr:to>
      <xdr:col>8</xdr:col>
      <xdr:colOff>627744</xdr:colOff>
      <xdr:row>21</xdr:row>
      <xdr:rowOff>239486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222829" y="1785258"/>
          <a:ext cx="7082065" cy="26357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The actual sales, in the week 5,</a:t>
          </a:r>
          <a:r>
            <a:rPr lang="en-US" sz="2400" baseline="0">
              <a:latin typeface="Lucida Bright" panose="02040602050505020304" pitchFamily="18" charset="0"/>
            </a:rPr>
            <a:t> for a product are 487 units.</a:t>
          </a:r>
          <a:r>
            <a:rPr lang="en-US" sz="2400" b="0" i="0" u="none" strike="noStrike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 </a:t>
          </a:r>
          <a:r>
            <a:rPr lang="en-US" sz="2400">
              <a:latin typeface="Lucida Bright" panose="02040602050505020304" pitchFamily="18" charset="0"/>
            </a:rPr>
            <a:t> </a:t>
          </a:r>
        </a:p>
        <a:p>
          <a:endParaRPr lang="en-US" sz="240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What was the forecast for that week assuming that the overall value of MAD for the seven week sequence was zero</a:t>
          </a:r>
          <a:r>
            <a:rPr lang="en-US" sz="2800" baseline="0">
              <a:latin typeface="Lucida Bright" panose="02040602050505020304" pitchFamily="18" charset="0"/>
            </a:rPr>
            <a:t>?</a:t>
          </a:r>
          <a:endParaRPr lang="en-US" sz="2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8</xdr:col>
      <xdr:colOff>1001486</xdr:colOff>
      <xdr:row>1</xdr:row>
      <xdr:rowOff>43543</xdr:rowOff>
    </xdr:from>
    <xdr:to>
      <xdr:col>8</xdr:col>
      <xdr:colOff>1052286</xdr:colOff>
      <xdr:row>30</xdr:row>
      <xdr:rowOff>3629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8678636" y="234043"/>
          <a:ext cx="50800" cy="688476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1309915</xdr:colOff>
      <xdr:row>9</xdr:row>
      <xdr:rowOff>59872</xdr:rowOff>
    </xdr:from>
    <xdr:to>
      <xdr:col>10</xdr:col>
      <xdr:colOff>293914</xdr:colOff>
      <xdr:row>13</xdr:row>
      <xdr:rowOff>87086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EDA0C02-8E01-4769-BECB-56C5A084C0EB}"/>
            </a:ext>
          </a:extLst>
        </xdr:cNvPr>
        <xdr:cNvSpPr txBox="1"/>
      </xdr:nvSpPr>
      <xdr:spPr>
        <a:xfrm>
          <a:off x="9191172" y="1725386"/>
          <a:ext cx="2456542" cy="7674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aseline="0">
              <a:latin typeface="Lucida Bright" panose="02040602050505020304" pitchFamily="18" charset="0"/>
            </a:rPr>
            <a:t>487 units</a:t>
          </a:r>
          <a:r>
            <a:rPr lang="en-US" sz="2400" b="0" i="0" u="none" strike="noStrike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 </a:t>
          </a:r>
          <a:r>
            <a:rPr lang="en-US" sz="2400">
              <a:latin typeface="Lucida Bright" panose="02040602050505020304" pitchFamily="18" charset="0"/>
            </a:rPr>
            <a:t> </a:t>
          </a:r>
        </a:p>
        <a:p>
          <a:endParaRPr lang="en-US" sz="24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130628</xdr:colOff>
      <xdr:row>1</xdr:row>
      <xdr:rowOff>141514</xdr:rowOff>
    </xdr:from>
    <xdr:to>
      <xdr:col>7</xdr:col>
      <xdr:colOff>1643743</xdr:colOff>
      <xdr:row>6</xdr:row>
      <xdr:rowOff>39914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2656114" y="326571"/>
          <a:ext cx="5083629" cy="82368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7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219892</xdr:colOff>
      <xdr:row>0</xdr:row>
      <xdr:rowOff>171995</xdr:rowOff>
    </xdr:from>
    <xdr:to>
      <xdr:col>2</xdr:col>
      <xdr:colOff>1040038</xdr:colOff>
      <xdr:row>6</xdr:row>
      <xdr:rowOff>84366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840378" y="171995"/>
          <a:ext cx="1462403" cy="10227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1406071</xdr:colOff>
      <xdr:row>1</xdr:row>
      <xdr:rowOff>139700</xdr:rowOff>
    </xdr:from>
    <xdr:to>
      <xdr:col>11</xdr:col>
      <xdr:colOff>598714</xdr:colOff>
      <xdr:row>6</xdr:row>
      <xdr:rowOff>43543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9287328" y="324757"/>
          <a:ext cx="3742872" cy="829129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613229</xdr:colOff>
      <xdr:row>9</xdr:row>
      <xdr:rowOff>70758</xdr:rowOff>
    </xdr:from>
    <xdr:to>
      <xdr:col>8</xdr:col>
      <xdr:colOff>627744</xdr:colOff>
      <xdr:row>21</xdr:row>
      <xdr:rowOff>239486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 txBox="1"/>
      </xdr:nvSpPr>
      <xdr:spPr>
        <a:xfrm>
          <a:off x="1233715" y="1736272"/>
          <a:ext cx="7275286" cy="25744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The actual sales, in the week 5,</a:t>
          </a:r>
          <a:r>
            <a:rPr lang="en-US" sz="2400" baseline="0">
              <a:latin typeface="Lucida Bright" panose="02040602050505020304" pitchFamily="18" charset="0"/>
            </a:rPr>
            <a:t> for a product are 487 units.</a:t>
          </a:r>
          <a:r>
            <a:rPr lang="en-US" sz="2400" b="0" i="0" u="none" strike="noStrike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 </a:t>
          </a:r>
          <a:r>
            <a:rPr lang="en-US" sz="2400">
              <a:latin typeface="Lucida Bright" panose="02040602050505020304" pitchFamily="18" charset="0"/>
            </a:rPr>
            <a:t> </a:t>
          </a:r>
        </a:p>
        <a:p>
          <a:endParaRPr lang="en-US" sz="240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What was the forecast for that week assuming that the overall value of MAD for the seven week sequence was zero</a:t>
          </a:r>
          <a:r>
            <a:rPr lang="en-US" sz="2800" baseline="0">
              <a:latin typeface="Lucida Bright" panose="02040602050505020304" pitchFamily="18" charset="0"/>
            </a:rPr>
            <a:t>?</a:t>
          </a:r>
          <a:endParaRPr lang="en-US" sz="2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8</xdr:col>
      <xdr:colOff>1001486</xdr:colOff>
      <xdr:row>1</xdr:row>
      <xdr:rowOff>43543</xdr:rowOff>
    </xdr:from>
    <xdr:to>
      <xdr:col>8</xdr:col>
      <xdr:colOff>1052286</xdr:colOff>
      <xdr:row>30</xdr:row>
      <xdr:rowOff>3629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CxnSpPr/>
      </xdr:nvCxnSpPr>
      <xdr:spPr>
        <a:xfrm>
          <a:off x="8882743" y="228600"/>
          <a:ext cx="50800" cy="680720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1102179</xdr:colOff>
      <xdr:row>1</xdr:row>
      <xdr:rowOff>136072</xdr:rowOff>
    </xdr:from>
    <xdr:to>
      <xdr:col>14</xdr:col>
      <xdr:colOff>966469</xdr:colOff>
      <xdr:row>6</xdr:row>
      <xdr:rowOff>40821</xdr:rowOff>
    </xdr:to>
    <xdr:sp macro="" textlink="">
      <xdr:nvSpPr>
        <xdr:cNvPr id="7" name="Rounded 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>
          <a:off x="13212536" y="326572"/>
          <a:ext cx="2395219" cy="85724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Check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1191805</xdr:colOff>
      <xdr:row>3</xdr:row>
      <xdr:rowOff>49892</xdr:rowOff>
    </xdr:from>
    <xdr:to>
      <xdr:col>9</xdr:col>
      <xdr:colOff>707572</xdr:colOff>
      <xdr:row>7</xdr:row>
      <xdr:rowOff>174171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420530" y="621392"/>
          <a:ext cx="4744992" cy="88627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8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467179</xdr:colOff>
      <xdr:row>11</xdr:row>
      <xdr:rowOff>120831</xdr:rowOff>
    </xdr:from>
    <xdr:to>
      <xdr:col>11</xdr:col>
      <xdr:colOff>889545</xdr:colOff>
      <xdr:row>24</xdr:row>
      <xdr:rowOff>36285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467179" y="2216331"/>
          <a:ext cx="8909141" cy="23919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>
              <a:effectLst/>
              <a:latin typeface="Lucida Bright" panose="02040602050505020304" pitchFamily="18" charset="0"/>
            </a:rPr>
            <a:t>Assume</a:t>
          </a:r>
          <a:r>
            <a:rPr lang="en-US" sz="2400" baseline="0">
              <a:effectLst/>
              <a:latin typeface="Lucida Bright" panose="02040602050505020304" pitchFamily="18" charset="0"/>
            </a:rPr>
            <a:t> the base value of, in October of the year 2000, is $1,000.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Using the link to the right, calculate the 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Inflation Index </a:t>
          </a: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for October, 2021.</a:t>
          </a:r>
        </a:p>
        <a:p>
          <a:endParaRPr lang="en-US" sz="24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="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2400" b="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446678</xdr:colOff>
      <xdr:row>2</xdr:row>
      <xdr:rowOff>59508</xdr:rowOff>
    </xdr:from>
    <xdr:to>
      <xdr:col>2</xdr:col>
      <xdr:colOff>714374</xdr:colOff>
      <xdr:row>9</xdr:row>
      <xdr:rowOff>12699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446678" y="440508"/>
          <a:ext cx="1496421" cy="12866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1063171</xdr:colOff>
      <xdr:row>2</xdr:row>
      <xdr:rowOff>163648</xdr:rowOff>
    </xdr:from>
    <xdr:to>
      <xdr:col>11</xdr:col>
      <xdr:colOff>1063171</xdr:colOff>
      <xdr:row>47</xdr:row>
      <xdr:rowOff>95431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 flipH="1">
          <a:off x="9782628" y="533762"/>
          <a:ext cx="0" cy="1021878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544285</xdr:colOff>
      <xdr:row>9</xdr:row>
      <xdr:rowOff>76199</xdr:rowOff>
    </xdr:from>
    <xdr:to>
      <xdr:col>18</xdr:col>
      <xdr:colOff>491670</xdr:colOff>
      <xdr:row>15</xdr:row>
      <xdr:rowOff>150585</xdr:rowOff>
    </xdr:to>
    <xdr:sp macro="" textlink="">
      <xdr:nvSpPr>
        <xdr:cNvPr id="6" name="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10145485" y="1790699"/>
          <a:ext cx="4776560" cy="121738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Inflation</a:t>
          </a:r>
          <a:r>
            <a:rPr lang="en-US" sz="2800" baseline="0"/>
            <a:t> Calculator</a:t>
          </a:r>
          <a:endParaRPr lang="en-US" sz="2800"/>
        </a:p>
      </xdr:txBody>
    </xdr:sp>
    <xdr:clientData/>
  </xdr:twoCellAnchor>
  <xdr:twoCellAnchor>
    <xdr:from>
      <xdr:col>19</xdr:col>
      <xdr:colOff>251278</xdr:colOff>
      <xdr:row>8</xdr:row>
      <xdr:rowOff>4535</xdr:rowOff>
    </xdr:from>
    <xdr:to>
      <xdr:col>23</xdr:col>
      <xdr:colOff>41729</xdr:colOff>
      <xdr:row>11</xdr:row>
      <xdr:rowOff>89226</xdr:rowOff>
    </xdr:to>
    <xdr:sp macro="" textlink="">
      <xdr:nvSpPr>
        <xdr:cNvPr id="7" name="Speech Bubble: Rectangle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>
        <a:xfrm>
          <a:off x="15559314" y="1528535"/>
          <a:ext cx="2403022" cy="656191"/>
        </a:xfrm>
        <a:prstGeom prst="wedgeRectCallout">
          <a:avLst>
            <a:gd name="adj1" fmla="val -85133"/>
            <a:gd name="adj2" fmla="val 8734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>
              <a:solidFill>
                <a:schemeClr val="tx1"/>
              </a:solidFill>
            </a:rPr>
            <a:t>Click Here </a:t>
          </a:r>
        </a:p>
      </xdr:txBody>
    </xdr:sp>
    <xdr:clientData/>
  </xdr:twoCellAnchor>
  <xdr:twoCellAnchor>
    <xdr:from>
      <xdr:col>12</xdr:col>
      <xdr:colOff>706665</xdr:colOff>
      <xdr:row>2</xdr:row>
      <xdr:rowOff>25400</xdr:rowOff>
    </xdr:from>
    <xdr:to>
      <xdr:col>16</xdr:col>
      <xdr:colOff>246561</xdr:colOff>
      <xdr:row>6</xdr:row>
      <xdr:rowOff>143329</xdr:rowOff>
    </xdr:to>
    <xdr:sp macro="" textlink="">
      <xdr:nvSpPr>
        <xdr:cNvPr id="8" name="Rounded Rectangle 6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>
        <a:xfrm>
          <a:off x="10326915" y="406400"/>
          <a:ext cx="3009717" cy="879929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19</xdr:col>
      <xdr:colOff>140607</xdr:colOff>
      <xdr:row>14</xdr:row>
      <xdr:rowOff>88175</xdr:rowOff>
    </xdr:from>
    <xdr:to>
      <xdr:col>24</xdr:col>
      <xdr:colOff>348343</xdr:colOff>
      <xdr:row>18</xdr:row>
      <xdr:rowOff>54428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406F246-CA7F-4441-AD16-1087A1690175}"/>
            </a:ext>
          </a:extLst>
        </xdr:cNvPr>
        <xdr:cNvSpPr txBox="1"/>
      </xdr:nvSpPr>
      <xdr:spPr>
        <a:xfrm>
          <a:off x="15859578" y="2678975"/>
          <a:ext cx="3527879" cy="7064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(new/base)*100</a:t>
          </a:r>
        </a:p>
        <a:p>
          <a:endParaRPr lang="en-US" sz="2400" b="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2400" b="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1191805</xdr:colOff>
      <xdr:row>3</xdr:row>
      <xdr:rowOff>49892</xdr:rowOff>
    </xdr:from>
    <xdr:to>
      <xdr:col>9</xdr:col>
      <xdr:colOff>707572</xdr:colOff>
      <xdr:row>7</xdr:row>
      <xdr:rowOff>174171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2454548" y="605063"/>
          <a:ext cx="4893310" cy="86450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8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467179</xdr:colOff>
      <xdr:row>11</xdr:row>
      <xdr:rowOff>120831</xdr:rowOff>
    </xdr:from>
    <xdr:to>
      <xdr:col>11</xdr:col>
      <xdr:colOff>889545</xdr:colOff>
      <xdr:row>24</xdr:row>
      <xdr:rowOff>36285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467179" y="2156460"/>
          <a:ext cx="9141823" cy="23211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>
              <a:effectLst/>
              <a:latin typeface="Lucida Bright" panose="02040602050505020304" pitchFamily="18" charset="0"/>
            </a:rPr>
            <a:t>Assume</a:t>
          </a:r>
          <a:r>
            <a:rPr lang="en-US" sz="2400" baseline="0">
              <a:effectLst/>
              <a:latin typeface="Lucida Bright" panose="02040602050505020304" pitchFamily="18" charset="0"/>
            </a:rPr>
            <a:t> the base value of, in October of the year 2000, is $1,000.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Using the link to the right, calculate the 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Inflation Index </a:t>
          </a: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for October, 2021.</a:t>
          </a:r>
        </a:p>
        <a:p>
          <a:endParaRPr lang="en-US" sz="24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="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2400" b="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446678</xdr:colOff>
      <xdr:row>2</xdr:row>
      <xdr:rowOff>59508</xdr:rowOff>
    </xdr:from>
    <xdr:to>
      <xdr:col>2</xdr:col>
      <xdr:colOff>714374</xdr:colOff>
      <xdr:row>9</xdr:row>
      <xdr:rowOff>12699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446678" y="415108"/>
          <a:ext cx="1524996" cy="11977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18143</xdr:colOff>
      <xdr:row>2</xdr:row>
      <xdr:rowOff>163648</xdr:rowOff>
    </xdr:from>
    <xdr:to>
      <xdr:col>12</xdr:col>
      <xdr:colOff>18143</xdr:colOff>
      <xdr:row>47</xdr:row>
      <xdr:rowOff>95431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CxnSpPr/>
      </xdr:nvCxnSpPr>
      <xdr:spPr>
        <a:xfrm flipH="1">
          <a:off x="9880600" y="533762"/>
          <a:ext cx="0" cy="1012081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544285</xdr:colOff>
      <xdr:row>9</xdr:row>
      <xdr:rowOff>76199</xdr:rowOff>
    </xdr:from>
    <xdr:to>
      <xdr:col>18</xdr:col>
      <xdr:colOff>491670</xdr:colOff>
      <xdr:row>15</xdr:row>
      <xdr:rowOff>150585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/>
      </xdr:nvSpPr>
      <xdr:spPr>
        <a:xfrm>
          <a:off x="10406742" y="1741713"/>
          <a:ext cx="4922157" cy="11847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Inflation</a:t>
          </a:r>
          <a:r>
            <a:rPr lang="en-US" sz="2800" baseline="0"/>
            <a:t> Calculator</a:t>
          </a:r>
          <a:endParaRPr lang="en-US" sz="2800"/>
        </a:p>
      </xdr:txBody>
    </xdr:sp>
    <xdr:clientData/>
  </xdr:twoCellAnchor>
  <xdr:twoCellAnchor>
    <xdr:from>
      <xdr:col>19</xdr:col>
      <xdr:colOff>332920</xdr:colOff>
      <xdr:row>10</xdr:row>
      <xdr:rowOff>167820</xdr:rowOff>
    </xdr:from>
    <xdr:to>
      <xdr:col>23</xdr:col>
      <xdr:colOff>123371</xdr:colOff>
      <xdr:row>14</xdr:row>
      <xdr:rowOff>62011</xdr:rowOff>
    </xdr:to>
    <xdr:sp macro="" textlink="">
      <xdr:nvSpPr>
        <xdr:cNvPr id="7" name="Speech Bubble: Rectangle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/>
      </xdr:nvSpPr>
      <xdr:spPr>
        <a:xfrm>
          <a:off x="15640956" y="2072820"/>
          <a:ext cx="2403022" cy="656191"/>
        </a:xfrm>
        <a:prstGeom prst="wedgeRectCallout">
          <a:avLst>
            <a:gd name="adj1" fmla="val -84000"/>
            <a:gd name="adj2" fmla="val -390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>
              <a:solidFill>
                <a:schemeClr val="tx1"/>
              </a:solidFill>
            </a:rPr>
            <a:t>Click Here </a:t>
          </a:r>
        </a:p>
      </xdr:txBody>
    </xdr:sp>
    <xdr:clientData/>
  </xdr:twoCellAnchor>
  <xdr:twoCellAnchor>
    <xdr:from>
      <xdr:col>13</xdr:col>
      <xdr:colOff>12700</xdr:colOff>
      <xdr:row>2</xdr:row>
      <xdr:rowOff>25400</xdr:rowOff>
    </xdr:from>
    <xdr:to>
      <xdr:col>17</xdr:col>
      <xdr:colOff>69667</xdr:colOff>
      <xdr:row>6</xdr:row>
      <xdr:rowOff>143329</xdr:rowOff>
    </xdr:to>
    <xdr:sp macro="" textlink="">
      <xdr:nvSpPr>
        <xdr:cNvPr id="9" name="Rounded Rectangle 6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/>
      </xdr:nvSpPr>
      <xdr:spPr>
        <a:xfrm>
          <a:off x="11023600" y="381000"/>
          <a:ext cx="3104967" cy="829129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17</xdr:col>
      <xdr:colOff>489859</xdr:colOff>
      <xdr:row>1</xdr:row>
      <xdr:rowOff>176893</xdr:rowOff>
    </xdr:from>
    <xdr:to>
      <xdr:col>20</xdr:col>
      <xdr:colOff>340180</xdr:colOff>
      <xdr:row>6</xdr:row>
      <xdr:rowOff>68037</xdr:rowOff>
    </xdr:to>
    <xdr:sp macro="" textlink="">
      <xdr:nvSpPr>
        <xdr:cNvPr id="10" name="Rounded Rectangle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/>
      </xdr:nvSpPr>
      <xdr:spPr>
        <a:xfrm>
          <a:off x="14178645" y="367393"/>
          <a:ext cx="2149928" cy="843644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Check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54883</xdr:colOff>
      <xdr:row>3</xdr:row>
      <xdr:rowOff>64679</xdr:rowOff>
    </xdr:from>
    <xdr:to>
      <xdr:col>28</xdr:col>
      <xdr:colOff>219075</xdr:colOff>
      <xdr:row>10</xdr:row>
      <xdr:rowOff>175895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427483" y="613319"/>
          <a:ext cx="8287112" cy="139137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rgbClr val="002060"/>
              </a:solidFill>
              <a:latin typeface="Lucida Bright" panose="02040602050505020304" pitchFamily="18" charset="0"/>
            </a:rPr>
            <a:t>CSUSM</a:t>
          </a:r>
        </a:p>
      </xdr:txBody>
    </xdr:sp>
    <xdr:clientData/>
  </xdr:twoCellAnchor>
  <xdr:twoCellAnchor>
    <xdr:from>
      <xdr:col>19</xdr:col>
      <xdr:colOff>246020</xdr:colOff>
      <xdr:row>48</xdr:row>
      <xdr:rowOff>147139</xdr:rowOff>
    </xdr:from>
    <xdr:to>
      <xdr:col>25</xdr:col>
      <xdr:colOff>56609</xdr:colOff>
      <xdr:row>55</xdr:row>
      <xdr:rowOff>102235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117980" y="8925379"/>
          <a:ext cx="3559629" cy="12352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 editAs="oneCell">
    <xdr:from>
      <xdr:col>1</xdr:col>
      <xdr:colOff>19050</xdr:colOff>
      <xdr:row>0</xdr:row>
      <xdr:rowOff>144236</xdr:rowOff>
    </xdr:from>
    <xdr:to>
      <xdr:col>6</xdr:col>
      <xdr:colOff>217714</xdr:colOff>
      <xdr:row>10</xdr:row>
      <xdr:rowOff>17863</xdr:rowOff>
    </xdr:to>
    <xdr:pic>
      <xdr:nvPicPr>
        <xdr:cNvPr id="8" name="Picture 7" descr="Picturelogo1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9536" y="144236"/>
          <a:ext cx="3301092" cy="1740073"/>
        </a:xfrm>
        <a:prstGeom prst="rect">
          <a:avLst/>
        </a:prstGeom>
      </xdr:spPr>
    </xdr:pic>
    <xdr:clientData/>
  </xdr:twoCellAnchor>
  <xdr:twoCellAnchor>
    <xdr:from>
      <xdr:col>1</xdr:col>
      <xdr:colOff>236763</xdr:colOff>
      <xdr:row>7</xdr:row>
      <xdr:rowOff>179615</xdr:rowOff>
    </xdr:from>
    <xdr:to>
      <xdr:col>5</xdr:col>
      <xdr:colOff>522513</xdr:colOff>
      <xdr:row>9</xdr:row>
      <xdr:rowOff>76201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857249" y="1475015"/>
          <a:ext cx="2767693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600" b="1">
              <a:solidFill>
                <a:schemeClr val="accent3">
                  <a:lumMod val="50000"/>
                </a:schemeClr>
              </a:solidFill>
            </a:rPr>
            <a:t>RPP-</a:t>
          </a:r>
          <a:r>
            <a:rPr lang="en-US" sz="1600" b="1" i="1">
              <a:solidFill>
                <a:schemeClr val="accent3">
                  <a:lumMod val="50000"/>
                </a:schemeClr>
              </a:solidFill>
            </a:rPr>
            <a:t>Do not duplicate</a:t>
          </a:r>
        </a:p>
      </xdr:txBody>
    </xdr:sp>
    <xdr:clientData/>
  </xdr:twoCellAnchor>
  <xdr:twoCellAnchor>
    <xdr:from>
      <xdr:col>15</xdr:col>
      <xdr:colOff>304800</xdr:colOff>
      <xdr:row>27</xdr:row>
      <xdr:rowOff>65223</xdr:rowOff>
    </xdr:from>
    <xdr:to>
      <xdr:col>28</xdr:col>
      <xdr:colOff>156210</xdr:colOff>
      <xdr:row>44</xdr:row>
      <xdr:rowOff>45720</xdr:rowOff>
    </xdr:to>
    <xdr:sp macro="" textlink="">
      <xdr:nvSpPr>
        <xdr:cNvPr id="11" name="Rounded Rectangle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448800" y="5208723"/>
          <a:ext cx="7776210" cy="321899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5400" b="1" baseline="0">
              <a:solidFill>
                <a:srgbClr val="C00000"/>
              </a:solidFill>
              <a:latin typeface="Lucida Bright" panose="02040602050505020304" pitchFamily="18" charset="0"/>
            </a:rPr>
            <a:t>Test 3 </a:t>
          </a:r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v.2</a:t>
          </a:r>
        </a:p>
        <a:p>
          <a:pPr algn="ctr"/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40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Answers</a:t>
          </a:r>
        </a:p>
        <a:p>
          <a:pPr algn="ctr"/>
          <a:endParaRPr lang="en-US" sz="4000" b="1" baseline="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  <a:p>
          <a:pPr algn="ctr"/>
          <a:r>
            <a:rPr lang="en-US" sz="36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11/20/21</a:t>
          </a:r>
          <a:endParaRPr lang="en-US" sz="36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17</xdr:col>
      <xdr:colOff>76200</xdr:colOff>
      <xdr:row>14</xdr:row>
      <xdr:rowOff>171269</xdr:rowOff>
    </xdr:from>
    <xdr:to>
      <xdr:col>27</xdr:col>
      <xdr:colOff>45719</xdr:colOff>
      <xdr:row>21</xdr:row>
      <xdr:rowOff>126365</xdr:rowOff>
    </xdr:to>
    <xdr:sp macro="" textlink="">
      <xdr:nvSpPr>
        <xdr:cNvPr id="12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0698480" y="2731589"/>
          <a:ext cx="6217919" cy="12352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4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BUS</a:t>
          </a:r>
          <a:r>
            <a:rPr lang="en-US" sz="4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204 F21</a:t>
          </a:r>
          <a:endParaRPr lang="en-US" sz="44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306979</xdr:colOff>
      <xdr:row>10</xdr:row>
      <xdr:rowOff>0</xdr:rowOff>
    </xdr:from>
    <xdr:to>
      <xdr:col>1</xdr:col>
      <xdr:colOff>866504</xdr:colOff>
      <xdr:row>10</xdr:row>
      <xdr:rowOff>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306979" y="1981200"/>
          <a:ext cx="873850" cy="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6</xdr:col>
      <xdr:colOff>563638</xdr:colOff>
      <xdr:row>14</xdr:row>
      <xdr:rowOff>99181</xdr:rowOff>
    </xdr:from>
    <xdr:to>
      <xdr:col>6</xdr:col>
      <xdr:colOff>572709</xdr:colOff>
      <xdr:row>41</xdr:row>
      <xdr:rowOff>166914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 flipH="1">
          <a:off x="5307088" y="2918581"/>
          <a:ext cx="9071" cy="911648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</xdr:colOff>
      <xdr:row>10</xdr:row>
      <xdr:rowOff>0</xdr:rowOff>
    </xdr:from>
    <xdr:to>
      <xdr:col>3</xdr:col>
      <xdr:colOff>281940</xdr:colOff>
      <xdr:row>10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/>
      </xdr:nvSpPr>
      <xdr:spPr>
        <a:xfrm>
          <a:off x="45720" y="1981200"/>
          <a:ext cx="200787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</a:t>
          </a:r>
        </a:p>
        <a:p>
          <a:r>
            <a:rPr lang="en-US" sz="1100"/>
            <a:t>Moore 100</a:t>
          </a:r>
        </a:p>
        <a:p>
          <a:r>
            <a:rPr lang="en-US" sz="1100"/>
            <a:t>orrelation and Determination</a:t>
          </a:r>
        </a:p>
      </xdr:txBody>
    </xdr:sp>
    <xdr:clientData/>
  </xdr:twoCellAnchor>
  <xdr:twoCellAnchor>
    <xdr:from>
      <xdr:col>0</xdr:col>
      <xdr:colOff>347134</xdr:colOff>
      <xdr:row>7</xdr:row>
      <xdr:rowOff>49954</xdr:rowOff>
    </xdr:from>
    <xdr:to>
      <xdr:col>12</xdr:col>
      <xdr:colOff>42334</xdr:colOff>
      <xdr:row>13</xdr:row>
      <xdr:rowOff>32657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 txBox="1"/>
      </xdr:nvSpPr>
      <xdr:spPr>
        <a:xfrm>
          <a:off x="347134" y="1383454"/>
          <a:ext cx="9001125" cy="12781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What</a:t>
          </a:r>
          <a:r>
            <a:rPr lang="en-US" sz="2400" baseline="0">
              <a:latin typeface="Lucida Bright" panose="02040602050505020304" pitchFamily="18" charset="0"/>
            </a:rPr>
            <a:t> percentage of variations in Debt Year 1 is explained by Debt Year 2?  Test at </a:t>
          </a:r>
          <a:r>
            <a:rPr lang="el-GR" sz="2400" baseline="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 = 0.05</a:t>
          </a:r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239485</xdr:colOff>
      <xdr:row>10</xdr:row>
      <xdr:rowOff>0</xdr:rowOff>
    </xdr:to>
    <xdr:sp macro="" textlink="">
      <xdr:nvSpPr>
        <xdr:cNvPr id="6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/>
      </xdr:nvSpPr>
      <xdr:spPr>
        <a:xfrm>
          <a:off x="0" y="1981200"/>
          <a:ext cx="830035" cy="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ack</a:t>
          </a:r>
        </a:p>
      </xdr:txBody>
    </xdr:sp>
    <xdr:clientData/>
  </xdr:twoCellAnchor>
  <xdr:twoCellAnchor>
    <xdr:from>
      <xdr:col>1</xdr:col>
      <xdr:colOff>228601</xdr:colOff>
      <xdr:row>1</xdr:row>
      <xdr:rowOff>25402</xdr:rowOff>
    </xdr:from>
    <xdr:to>
      <xdr:col>3</xdr:col>
      <xdr:colOff>287868</xdr:colOff>
      <xdr:row>6</xdr:row>
      <xdr:rowOff>42335</xdr:rowOff>
    </xdr:to>
    <xdr:sp macro="" textlink="">
      <xdr:nvSpPr>
        <xdr:cNvPr id="7" name="Left Arrow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/>
      </xdr:nvSpPr>
      <xdr:spPr>
        <a:xfrm>
          <a:off x="819151" y="215902"/>
          <a:ext cx="1240367" cy="969433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</xdr:col>
      <xdr:colOff>431801</xdr:colOff>
      <xdr:row>1</xdr:row>
      <xdr:rowOff>143933</xdr:rowOff>
    </xdr:from>
    <xdr:to>
      <xdr:col>11</xdr:col>
      <xdr:colOff>364068</xdr:colOff>
      <xdr:row>5</xdr:row>
      <xdr:rowOff>118534</xdr:rowOff>
    </xdr:to>
    <xdr:sp macro="" textlink="">
      <xdr:nvSpPr>
        <xdr:cNvPr id="8" name="Rounded Rectangle 1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/>
      </xdr:nvSpPr>
      <xdr:spPr>
        <a:xfrm>
          <a:off x="3146426" y="334433"/>
          <a:ext cx="5732992" cy="73660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9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13</xdr:col>
      <xdr:colOff>185058</xdr:colOff>
      <xdr:row>1</xdr:row>
      <xdr:rowOff>152400</xdr:rowOff>
    </xdr:from>
    <xdr:to>
      <xdr:col>18</xdr:col>
      <xdr:colOff>242025</xdr:colOff>
      <xdr:row>6</xdr:row>
      <xdr:rowOff>56243</xdr:rowOff>
    </xdr:to>
    <xdr:sp macro="" textlink="">
      <xdr:nvSpPr>
        <xdr:cNvPr id="9" name="Rounded Rectangle 6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/>
      </xdr:nvSpPr>
      <xdr:spPr>
        <a:xfrm>
          <a:off x="10081533" y="342900"/>
          <a:ext cx="3009717" cy="85634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306979</xdr:colOff>
      <xdr:row>10</xdr:row>
      <xdr:rowOff>0</xdr:rowOff>
    </xdr:from>
    <xdr:to>
      <xdr:col>1</xdr:col>
      <xdr:colOff>866504</xdr:colOff>
      <xdr:row>10</xdr:row>
      <xdr:rowOff>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916579" y="351609"/>
          <a:ext cx="1178650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6</xdr:col>
      <xdr:colOff>563638</xdr:colOff>
      <xdr:row>14</xdr:row>
      <xdr:rowOff>99181</xdr:rowOff>
    </xdr:from>
    <xdr:to>
      <xdr:col>6</xdr:col>
      <xdr:colOff>572709</xdr:colOff>
      <xdr:row>41</xdr:row>
      <xdr:rowOff>166914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 flipH="1">
          <a:off x="5015895" y="2864152"/>
          <a:ext cx="9071" cy="506427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</xdr:colOff>
      <xdr:row>10</xdr:row>
      <xdr:rowOff>0</xdr:rowOff>
    </xdr:from>
    <xdr:to>
      <xdr:col>3</xdr:col>
      <xdr:colOff>281940</xdr:colOff>
      <xdr:row>10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SpPr txBox="1"/>
      </xdr:nvSpPr>
      <xdr:spPr>
        <a:xfrm>
          <a:off x="655320" y="952500"/>
          <a:ext cx="2065020" cy="487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</a:t>
          </a:r>
        </a:p>
        <a:p>
          <a:r>
            <a:rPr lang="en-US" sz="1100"/>
            <a:t>Moore 100</a:t>
          </a:r>
        </a:p>
        <a:p>
          <a:r>
            <a:rPr lang="en-US" sz="1100"/>
            <a:t>orrelation and Determination</a:t>
          </a:r>
        </a:p>
      </xdr:txBody>
    </xdr:sp>
    <xdr:clientData/>
  </xdr:twoCellAnchor>
  <xdr:twoCellAnchor>
    <xdr:from>
      <xdr:col>0</xdr:col>
      <xdr:colOff>347134</xdr:colOff>
      <xdr:row>7</xdr:row>
      <xdr:rowOff>49954</xdr:rowOff>
    </xdr:from>
    <xdr:to>
      <xdr:col>12</xdr:col>
      <xdr:colOff>42334</xdr:colOff>
      <xdr:row>13</xdr:row>
      <xdr:rowOff>32657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SpPr txBox="1"/>
      </xdr:nvSpPr>
      <xdr:spPr>
        <a:xfrm>
          <a:off x="347134" y="1345354"/>
          <a:ext cx="8860971" cy="1082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What</a:t>
          </a:r>
          <a:r>
            <a:rPr lang="en-US" sz="2400" baseline="0">
              <a:latin typeface="Lucida Bright" panose="02040602050505020304" pitchFamily="18" charset="0"/>
            </a:rPr>
            <a:t> percentage of variations in Debt Year 1 is explained by Debt Year 2?  Test at </a:t>
          </a:r>
          <a:r>
            <a:rPr lang="el-GR" sz="2400" baseline="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400" baseline="0">
              <a:latin typeface="Lucida Bright" panose="02040602050505020304" pitchFamily="18" charset="0"/>
              <a:cs typeface="Calibri" panose="020F0502020204030204" pitchFamily="34" charset="0"/>
            </a:rPr>
            <a:t> = 0.05</a:t>
          </a:r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239485</xdr:colOff>
      <xdr:row>10</xdr:row>
      <xdr:rowOff>0</xdr:rowOff>
    </xdr:to>
    <xdr:sp macro="" textlink="">
      <xdr:nvSpPr>
        <xdr:cNvPr id="18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SpPr/>
      </xdr:nvSpPr>
      <xdr:spPr>
        <a:xfrm>
          <a:off x="259080" y="0"/>
          <a:ext cx="1199605" cy="76962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ack</a:t>
          </a:r>
        </a:p>
      </xdr:txBody>
    </xdr:sp>
    <xdr:clientData/>
  </xdr:twoCellAnchor>
  <xdr:twoCellAnchor>
    <xdr:from>
      <xdr:col>1</xdr:col>
      <xdr:colOff>228601</xdr:colOff>
      <xdr:row>1</xdr:row>
      <xdr:rowOff>25402</xdr:rowOff>
    </xdr:from>
    <xdr:to>
      <xdr:col>3</xdr:col>
      <xdr:colOff>287868</xdr:colOff>
      <xdr:row>6</xdr:row>
      <xdr:rowOff>42335</xdr:rowOff>
    </xdr:to>
    <xdr:sp macro="" textlink="">
      <xdr:nvSpPr>
        <xdr:cNvPr id="20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14000000}"/>
            </a:ext>
          </a:extLst>
        </xdr:cNvPr>
        <xdr:cNvSpPr/>
      </xdr:nvSpPr>
      <xdr:spPr>
        <a:xfrm>
          <a:off x="838201" y="211669"/>
          <a:ext cx="1278467" cy="94826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</xdr:col>
      <xdr:colOff>431801</xdr:colOff>
      <xdr:row>1</xdr:row>
      <xdr:rowOff>143933</xdr:rowOff>
    </xdr:from>
    <xdr:to>
      <xdr:col>11</xdr:col>
      <xdr:colOff>364068</xdr:colOff>
      <xdr:row>5</xdr:row>
      <xdr:rowOff>118534</xdr:rowOff>
    </xdr:to>
    <xdr:sp macro="" textlink="">
      <xdr:nvSpPr>
        <xdr:cNvPr id="22" name="Rounded Rectangle 1">
          <a:extLst>
            <a:ext uri="{FF2B5EF4-FFF2-40B4-BE49-F238E27FC236}">
              <a16:creationId xmlns:a16="http://schemas.microsoft.com/office/drawing/2014/main" id="{00000000-0008-0000-1400-000016000000}"/>
            </a:ext>
          </a:extLst>
        </xdr:cNvPr>
        <xdr:cNvSpPr/>
      </xdr:nvSpPr>
      <xdr:spPr>
        <a:xfrm>
          <a:off x="3098801" y="330200"/>
          <a:ext cx="5596467" cy="71966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9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13</xdr:col>
      <xdr:colOff>185058</xdr:colOff>
      <xdr:row>1</xdr:row>
      <xdr:rowOff>152400</xdr:rowOff>
    </xdr:from>
    <xdr:to>
      <xdr:col>18</xdr:col>
      <xdr:colOff>242025</xdr:colOff>
      <xdr:row>6</xdr:row>
      <xdr:rowOff>56243</xdr:rowOff>
    </xdr:to>
    <xdr:sp macro="" textlink="">
      <xdr:nvSpPr>
        <xdr:cNvPr id="9" name="Rounded Rectangle 6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SpPr/>
      </xdr:nvSpPr>
      <xdr:spPr>
        <a:xfrm>
          <a:off x="9960429" y="337457"/>
          <a:ext cx="3104967" cy="829129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19</xdr:col>
      <xdr:colOff>40821</xdr:colOff>
      <xdr:row>1</xdr:row>
      <xdr:rowOff>81643</xdr:rowOff>
    </xdr:from>
    <xdr:to>
      <xdr:col>23</xdr:col>
      <xdr:colOff>95611</xdr:colOff>
      <xdr:row>6</xdr:row>
      <xdr:rowOff>105410</xdr:rowOff>
    </xdr:to>
    <xdr:sp macro="" textlink="">
      <xdr:nvSpPr>
        <xdr:cNvPr id="11" name="Rounded Rectangle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SpPr/>
      </xdr:nvSpPr>
      <xdr:spPr>
        <a:xfrm>
          <a:off x="13403035" y="272143"/>
          <a:ext cx="2395219" cy="976267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Check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195943</xdr:colOff>
      <xdr:row>1</xdr:row>
      <xdr:rowOff>76200</xdr:rowOff>
    </xdr:from>
    <xdr:to>
      <xdr:col>11</xdr:col>
      <xdr:colOff>195943</xdr:colOff>
      <xdr:row>46</xdr:row>
      <xdr:rowOff>87085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CxnSpPr/>
      </xdr:nvCxnSpPr>
      <xdr:spPr>
        <a:xfrm>
          <a:off x="9044668" y="266700"/>
          <a:ext cx="0" cy="1198381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520338</xdr:colOff>
      <xdr:row>0</xdr:row>
      <xdr:rowOff>0</xdr:rowOff>
    </xdr:from>
    <xdr:to>
      <xdr:col>3</xdr:col>
      <xdr:colOff>195943</xdr:colOff>
      <xdr:row>7</xdr:row>
      <xdr:rowOff>38100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520338" y="0"/>
          <a:ext cx="1447255" cy="137160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</xdr:col>
      <xdr:colOff>195942</xdr:colOff>
      <xdr:row>1</xdr:row>
      <xdr:rowOff>76202</xdr:rowOff>
    </xdr:from>
    <xdr:to>
      <xdr:col>9</xdr:col>
      <xdr:colOff>500743</xdr:colOff>
      <xdr:row>5</xdr:row>
      <xdr:rowOff>119743</xdr:rowOff>
    </xdr:to>
    <xdr:sp macro="" textlink="">
      <xdr:nvSpPr>
        <xdr:cNvPr id="4" name="Rounded Rectangle 1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2558142" y="266702"/>
          <a:ext cx="5419726" cy="80554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10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12</xdr:col>
      <xdr:colOff>326572</xdr:colOff>
      <xdr:row>1</xdr:row>
      <xdr:rowOff>119742</xdr:rowOff>
    </xdr:from>
    <xdr:to>
      <xdr:col>17</xdr:col>
      <xdr:colOff>383539</xdr:colOff>
      <xdr:row>6</xdr:row>
      <xdr:rowOff>23585</xdr:rowOff>
    </xdr:to>
    <xdr:sp macro="" textlink="">
      <xdr:nvSpPr>
        <xdr:cNvPr id="5" name="Rounded Rectangle 6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/>
      </xdr:nvSpPr>
      <xdr:spPr>
        <a:xfrm>
          <a:off x="9965872" y="310242"/>
          <a:ext cx="3009717" cy="85634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11</xdr:col>
      <xdr:colOff>457200</xdr:colOff>
      <xdr:row>10</xdr:row>
      <xdr:rowOff>1</xdr:rowOff>
    </xdr:from>
    <xdr:to>
      <xdr:col>24</xdr:col>
      <xdr:colOff>424543</xdr:colOff>
      <xdr:row>11</xdr:row>
      <xdr:rowOff>108856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 txBox="1"/>
      </xdr:nvSpPr>
      <xdr:spPr>
        <a:xfrm>
          <a:off x="9305925" y="1905001"/>
          <a:ext cx="7844518" cy="1489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a) How</a:t>
          </a:r>
          <a:r>
            <a:rPr lang="en-US" sz="2400" baseline="0">
              <a:latin typeface="Lucida Bright" panose="02040602050505020304" pitchFamily="18" charset="0"/>
            </a:rPr>
            <a:t> strong is the association between the GDP and the Net Assets Per Capita for the set of these countries? </a:t>
          </a:r>
          <a:r>
            <a:rPr lang="el-GR" sz="2400" baseline="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400" baseline="0">
              <a:latin typeface="Lucida Bright" panose="02040602050505020304" pitchFamily="18" charset="0"/>
            </a:rPr>
            <a:t> = 0.1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 </a:t>
          </a:r>
          <a:endParaRPr lang="en-US" sz="2400" b="0" i="0" u="none" strike="noStrike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478971</xdr:colOff>
      <xdr:row>12</xdr:row>
      <xdr:rowOff>130628</xdr:rowOff>
    </xdr:from>
    <xdr:to>
      <xdr:col>24</xdr:col>
      <xdr:colOff>446314</xdr:colOff>
      <xdr:row>15</xdr:row>
      <xdr:rowOff>108856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 txBox="1"/>
      </xdr:nvSpPr>
      <xdr:spPr>
        <a:xfrm>
          <a:off x="9327696" y="3740603"/>
          <a:ext cx="7844518" cy="9497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0" i="0" u="none" strike="noStrike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b)</a:t>
          </a:r>
          <a:r>
            <a:rPr lang="en-US" sz="2400" b="0" i="0" u="none" strike="noStrike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What is the direction of this correlation?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696685</xdr:colOff>
      <xdr:row>39</xdr:row>
      <xdr:rowOff>119743</xdr:rowOff>
    </xdr:from>
    <xdr:to>
      <xdr:col>20</xdr:col>
      <xdr:colOff>328386</xdr:colOff>
      <xdr:row>62</xdr:row>
      <xdr:rowOff>97971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AE2B275-8FA2-4178-8933-01EDC0E95A3F}"/>
            </a:ext>
          </a:extLst>
        </xdr:cNvPr>
        <xdr:cNvSpPr txBox="1"/>
      </xdr:nvSpPr>
      <xdr:spPr>
        <a:xfrm>
          <a:off x="9818914" y="10602686"/>
          <a:ext cx="6685643" cy="42889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strength of correlation rubric: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Weak : 0 to 0.40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Moderate: 0.41 to 0.60</a:t>
          </a:r>
        </a:p>
        <a:p>
          <a:r>
            <a:rPr lang="en-US" sz="2000" b="1" baseline="0">
              <a:solidFill>
                <a:srgbClr val="FF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Somewhat strong: 0.61 to 0.80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Strong: 0.81 to 1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All values are: +or -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="1" baseline="0">
              <a:solidFill>
                <a:srgbClr val="FF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Positive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195943</xdr:colOff>
      <xdr:row>1</xdr:row>
      <xdr:rowOff>76200</xdr:rowOff>
    </xdr:from>
    <xdr:to>
      <xdr:col>11</xdr:col>
      <xdr:colOff>195943</xdr:colOff>
      <xdr:row>46</xdr:row>
      <xdr:rowOff>87085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CxnSpPr/>
      </xdr:nvCxnSpPr>
      <xdr:spPr>
        <a:xfrm>
          <a:off x="8708572" y="261257"/>
          <a:ext cx="0" cy="989511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520338</xdr:colOff>
      <xdr:row>0</xdr:row>
      <xdr:rowOff>0</xdr:rowOff>
    </xdr:from>
    <xdr:to>
      <xdr:col>3</xdr:col>
      <xdr:colOff>195943</xdr:colOff>
      <xdr:row>7</xdr:row>
      <xdr:rowOff>38100</xdr:rowOff>
    </xdr:to>
    <xdr:sp macro="" textlink="">
      <xdr:nvSpPr>
        <xdr:cNvPr id="2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16000000}"/>
            </a:ext>
          </a:extLst>
        </xdr:cNvPr>
        <xdr:cNvSpPr/>
      </xdr:nvSpPr>
      <xdr:spPr>
        <a:xfrm>
          <a:off x="520338" y="0"/>
          <a:ext cx="1504405" cy="133350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</xdr:col>
      <xdr:colOff>195942</xdr:colOff>
      <xdr:row>1</xdr:row>
      <xdr:rowOff>76202</xdr:rowOff>
    </xdr:from>
    <xdr:to>
      <xdr:col>9</xdr:col>
      <xdr:colOff>500743</xdr:colOff>
      <xdr:row>5</xdr:row>
      <xdr:rowOff>119743</xdr:rowOff>
    </xdr:to>
    <xdr:sp macro="" textlink="">
      <xdr:nvSpPr>
        <xdr:cNvPr id="25" name="Rounded Rectangle 1">
          <a:extLst>
            <a:ext uri="{FF2B5EF4-FFF2-40B4-BE49-F238E27FC236}">
              <a16:creationId xmlns:a16="http://schemas.microsoft.com/office/drawing/2014/main" id="{00000000-0008-0000-1600-000019000000}"/>
            </a:ext>
          </a:extLst>
        </xdr:cNvPr>
        <xdr:cNvSpPr/>
      </xdr:nvSpPr>
      <xdr:spPr>
        <a:xfrm>
          <a:off x="2634342" y="261259"/>
          <a:ext cx="4963887" cy="78377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10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12</xdr:col>
      <xdr:colOff>326572</xdr:colOff>
      <xdr:row>1</xdr:row>
      <xdr:rowOff>119742</xdr:rowOff>
    </xdr:from>
    <xdr:to>
      <xdr:col>17</xdr:col>
      <xdr:colOff>383539</xdr:colOff>
      <xdr:row>6</xdr:row>
      <xdr:rowOff>23585</xdr:rowOff>
    </xdr:to>
    <xdr:sp macro="" textlink="">
      <xdr:nvSpPr>
        <xdr:cNvPr id="11" name="Rounded Rectangle 6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/>
      </xdr:nvSpPr>
      <xdr:spPr>
        <a:xfrm>
          <a:off x="9655629" y="304799"/>
          <a:ext cx="3104967" cy="829129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11</xdr:col>
      <xdr:colOff>457200</xdr:colOff>
      <xdr:row>10</xdr:row>
      <xdr:rowOff>1</xdr:rowOff>
    </xdr:from>
    <xdr:to>
      <xdr:col>24</xdr:col>
      <xdr:colOff>424543</xdr:colOff>
      <xdr:row>11</xdr:row>
      <xdr:rowOff>108856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SpPr txBox="1"/>
      </xdr:nvSpPr>
      <xdr:spPr>
        <a:xfrm>
          <a:off x="9579429" y="1850572"/>
          <a:ext cx="8098971" cy="14913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a) How</a:t>
          </a:r>
          <a:r>
            <a:rPr lang="en-US" sz="2400" baseline="0">
              <a:latin typeface="Lucida Bright" panose="02040602050505020304" pitchFamily="18" charset="0"/>
            </a:rPr>
            <a:t> strong is the association between the GDP and the Net Assets Per Capita for the set of these countries? </a:t>
          </a:r>
          <a:r>
            <a:rPr lang="el-GR" sz="2400" baseline="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400" baseline="0">
              <a:latin typeface="Lucida Bright" panose="02040602050505020304" pitchFamily="18" charset="0"/>
            </a:rPr>
            <a:t> = 0.1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 </a:t>
          </a:r>
          <a:endParaRPr lang="en-US" sz="2400" b="0" i="0" u="none" strike="noStrike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478971</xdr:colOff>
      <xdr:row>12</xdr:row>
      <xdr:rowOff>130628</xdr:rowOff>
    </xdr:from>
    <xdr:to>
      <xdr:col>24</xdr:col>
      <xdr:colOff>446314</xdr:colOff>
      <xdr:row>15</xdr:row>
      <xdr:rowOff>108856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1600-000010000000}"/>
            </a:ext>
          </a:extLst>
        </xdr:cNvPr>
        <xdr:cNvSpPr txBox="1"/>
      </xdr:nvSpPr>
      <xdr:spPr>
        <a:xfrm>
          <a:off x="9601200" y="3668485"/>
          <a:ext cx="8098971" cy="8926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0" i="0" u="none" strike="noStrike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b)</a:t>
          </a:r>
          <a:r>
            <a:rPr lang="en-US" sz="2400" b="0" i="0" u="none" strike="noStrike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What is the direction of this correlation?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18</xdr:col>
      <xdr:colOff>244928</xdr:colOff>
      <xdr:row>1</xdr:row>
      <xdr:rowOff>68036</xdr:rowOff>
    </xdr:from>
    <xdr:to>
      <xdr:col>22</xdr:col>
      <xdr:colOff>299719</xdr:colOff>
      <xdr:row>6</xdr:row>
      <xdr:rowOff>27214</xdr:rowOff>
    </xdr:to>
    <xdr:sp macro="" textlink="">
      <xdr:nvSpPr>
        <xdr:cNvPr id="9" name="Rounded Rectangl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SpPr/>
      </xdr:nvSpPr>
      <xdr:spPr>
        <a:xfrm>
          <a:off x="13362214" y="258536"/>
          <a:ext cx="2395219" cy="911678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Check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445499</xdr:colOff>
      <xdr:row>1</xdr:row>
      <xdr:rowOff>114752</xdr:rowOff>
    </xdr:from>
    <xdr:to>
      <xdr:col>24</xdr:col>
      <xdr:colOff>603341</xdr:colOff>
      <xdr:row>7</xdr:row>
      <xdr:rowOff>107950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90799" y="292552"/>
          <a:ext cx="8247742" cy="105999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40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Test 3 </a:t>
          </a:r>
          <a:r>
            <a:rPr lang="en-US" sz="24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v.2 </a:t>
          </a:r>
          <a:r>
            <a:rPr lang="en-US" sz="40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Content  </a:t>
          </a:r>
          <a:endParaRPr lang="en-US" sz="400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329474</xdr:colOff>
      <xdr:row>11</xdr:row>
      <xdr:rowOff>120013</xdr:rowOff>
    </xdr:from>
    <xdr:to>
      <xdr:col>16</xdr:col>
      <xdr:colOff>582567</xdr:colOff>
      <xdr:row>16</xdr:row>
      <xdr:rowOff>98242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815874" y="2967988"/>
          <a:ext cx="4520293" cy="93072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336096</xdr:colOff>
      <xdr:row>18</xdr:row>
      <xdr:rowOff>52161</xdr:rowOff>
    </xdr:from>
    <xdr:to>
      <xdr:col>16</xdr:col>
      <xdr:colOff>589189</xdr:colOff>
      <xdr:row>22</xdr:row>
      <xdr:rowOff>166460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822496" y="4233636"/>
          <a:ext cx="4520293" cy="87629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2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329292</xdr:colOff>
      <xdr:row>24</xdr:row>
      <xdr:rowOff>95250</xdr:rowOff>
    </xdr:from>
    <xdr:to>
      <xdr:col>16</xdr:col>
      <xdr:colOff>582385</xdr:colOff>
      <xdr:row>29</xdr:row>
      <xdr:rowOff>13606</xdr:rowOff>
    </xdr:to>
    <xdr:sp macro="" textlink="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815692" y="5419725"/>
          <a:ext cx="4520293" cy="8708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3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334735</xdr:colOff>
      <xdr:row>31</xdr:row>
      <xdr:rowOff>43543</xdr:rowOff>
    </xdr:from>
    <xdr:to>
      <xdr:col>16</xdr:col>
      <xdr:colOff>587828</xdr:colOff>
      <xdr:row>35</xdr:row>
      <xdr:rowOff>152399</xdr:rowOff>
    </xdr:to>
    <xdr:sp macro="" textlink="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821135" y="6701518"/>
          <a:ext cx="4520293" cy="8708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4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308425</xdr:colOff>
      <xdr:row>37</xdr:row>
      <xdr:rowOff>155122</xdr:rowOff>
    </xdr:from>
    <xdr:to>
      <xdr:col>16</xdr:col>
      <xdr:colOff>571496</xdr:colOff>
      <xdr:row>42</xdr:row>
      <xdr:rowOff>89808</xdr:rowOff>
    </xdr:to>
    <xdr:sp macro="" textlink="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794825" y="7956097"/>
          <a:ext cx="4530271" cy="88718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5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19</xdr:col>
      <xdr:colOff>295272</xdr:colOff>
      <xdr:row>37</xdr:row>
      <xdr:rowOff>180975</xdr:rowOff>
    </xdr:from>
    <xdr:to>
      <xdr:col>26</xdr:col>
      <xdr:colOff>548365</xdr:colOff>
      <xdr:row>42</xdr:row>
      <xdr:rowOff>99332</xdr:rowOff>
    </xdr:to>
    <xdr:sp macro="" textlink="">
      <xdr:nvSpPr>
        <xdr:cNvPr id="8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1757022" y="7975600"/>
          <a:ext cx="4475843" cy="8708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10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19</xdr:col>
      <xdr:colOff>241300</xdr:colOff>
      <xdr:row>18</xdr:row>
      <xdr:rowOff>27212</xdr:rowOff>
    </xdr:from>
    <xdr:to>
      <xdr:col>26</xdr:col>
      <xdr:colOff>485322</xdr:colOff>
      <xdr:row>22</xdr:row>
      <xdr:rowOff>130625</xdr:rowOff>
    </xdr:to>
    <xdr:sp macro="" textlink="">
      <xdr:nvSpPr>
        <xdr:cNvPr id="9" name="Rounded Rectangle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1703050" y="4202337"/>
          <a:ext cx="4466772" cy="8654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7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19</xdr:col>
      <xdr:colOff>224515</xdr:colOff>
      <xdr:row>24</xdr:row>
      <xdr:rowOff>97063</xdr:rowOff>
    </xdr:from>
    <xdr:to>
      <xdr:col>26</xdr:col>
      <xdr:colOff>468537</xdr:colOff>
      <xdr:row>29</xdr:row>
      <xdr:rowOff>9976</xdr:rowOff>
    </xdr:to>
    <xdr:sp macro="" textlink="">
      <xdr:nvSpPr>
        <xdr:cNvPr id="10" name="Rounded Rectangle 1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1686265" y="5415188"/>
          <a:ext cx="4466772" cy="8654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8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36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261257</xdr:colOff>
      <xdr:row>0</xdr:row>
      <xdr:rowOff>163286</xdr:rowOff>
    </xdr:from>
    <xdr:to>
      <xdr:col>4</xdr:col>
      <xdr:colOff>426720</xdr:colOff>
      <xdr:row>7</xdr:row>
      <xdr:rowOff>91440</xdr:rowOff>
    </xdr:to>
    <xdr:sp macro="" textlink="">
      <xdr:nvSpPr>
        <xdr:cNvPr id="11" name="Left Arrow 2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480457" y="163286"/>
          <a:ext cx="1384663" cy="125212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19</xdr:col>
      <xdr:colOff>220889</xdr:colOff>
      <xdr:row>31</xdr:row>
      <xdr:rowOff>56245</xdr:rowOff>
    </xdr:from>
    <xdr:to>
      <xdr:col>26</xdr:col>
      <xdr:colOff>445861</xdr:colOff>
      <xdr:row>35</xdr:row>
      <xdr:rowOff>159658</xdr:rowOff>
    </xdr:to>
    <xdr:sp macro="" textlink="">
      <xdr:nvSpPr>
        <xdr:cNvPr id="12" name="Rounded Rectangle 2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1682639" y="6707870"/>
          <a:ext cx="4447722" cy="8654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19</xdr:col>
      <xdr:colOff>204379</xdr:colOff>
      <xdr:row>11</xdr:row>
      <xdr:rowOff>134350</xdr:rowOff>
    </xdr:from>
    <xdr:to>
      <xdr:col>26</xdr:col>
      <xdr:colOff>429351</xdr:colOff>
      <xdr:row>16</xdr:row>
      <xdr:rowOff>54883</xdr:rowOff>
    </xdr:to>
    <xdr:sp macro="" textlink="">
      <xdr:nvSpPr>
        <xdr:cNvPr id="13" name="Rounded Rectangl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1666129" y="2975975"/>
          <a:ext cx="4447722" cy="87303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6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36</xdr:col>
      <xdr:colOff>472349</xdr:colOff>
      <xdr:row>0</xdr:row>
      <xdr:rowOff>0</xdr:rowOff>
    </xdr:from>
    <xdr:to>
      <xdr:col>44</xdr:col>
      <xdr:colOff>94071</xdr:colOff>
      <xdr:row>0</xdr:row>
      <xdr:rowOff>0</xdr:rowOff>
    </xdr:to>
    <xdr:sp macro="" textlink="">
      <xdr:nvSpPr>
        <xdr:cNvPr id="14" name="Rounded Rectangle 1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2417949" y="0"/>
          <a:ext cx="4498522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</a:rPr>
            <a:t>Problem</a:t>
          </a:r>
          <a:r>
            <a:rPr lang="en-US" sz="3600" baseline="0">
              <a:solidFill>
                <a:schemeClr val="tx1"/>
              </a:solidFill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405131</xdr:colOff>
      <xdr:row>1</xdr:row>
      <xdr:rowOff>46082</xdr:rowOff>
    </xdr:from>
    <xdr:to>
      <xdr:col>11</xdr:col>
      <xdr:colOff>99060</xdr:colOff>
      <xdr:row>6</xdr:row>
      <xdr:rowOff>63499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862581" y="236582"/>
          <a:ext cx="6456679" cy="96991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12</xdr:col>
      <xdr:colOff>130629</xdr:colOff>
      <xdr:row>5</xdr:row>
      <xdr:rowOff>165462</xdr:rowOff>
    </xdr:from>
    <xdr:to>
      <xdr:col>12</xdr:col>
      <xdr:colOff>130629</xdr:colOff>
      <xdr:row>47</xdr:row>
      <xdr:rowOff>104502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H="1">
          <a:off x="10465254" y="1117962"/>
          <a:ext cx="0" cy="1054989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259080</xdr:colOff>
      <xdr:row>9</xdr:row>
      <xdr:rowOff>30480</xdr:rowOff>
    </xdr:from>
    <xdr:to>
      <xdr:col>11</xdr:col>
      <xdr:colOff>881743</xdr:colOff>
      <xdr:row>18</xdr:row>
      <xdr:rowOff>108857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68680" y="1744980"/>
          <a:ext cx="9233263" cy="17928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The predicted value for the 100th quarter was 17,433.70. 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What is the intercept of the regression line for this problem?</a:t>
          </a:r>
        </a:p>
      </xdr:txBody>
    </xdr:sp>
    <xdr:clientData/>
  </xdr:twoCellAnchor>
  <xdr:twoCellAnchor>
    <xdr:from>
      <xdr:col>0</xdr:col>
      <xdr:colOff>518160</xdr:colOff>
      <xdr:row>0</xdr:row>
      <xdr:rowOff>121920</xdr:rowOff>
    </xdr:from>
    <xdr:to>
      <xdr:col>2</xdr:col>
      <xdr:colOff>914400</xdr:colOff>
      <xdr:row>7</xdr:row>
      <xdr:rowOff>52251</xdr:rowOff>
    </xdr:to>
    <xdr:sp macro="" textlink="">
      <xdr:nvSpPr>
        <xdr:cNvPr id="5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18160" y="121920"/>
          <a:ext cx="1624965" cy="126383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674914</xdr:colOff>
      <xdr:row>1</xdr:row>
      <xdr:rowOff>54429</xdr:rowOff>
    </xdr:from>
    <xdr:to>
      <xdr:col>17</xdr:col>
      <xdr:colOff>489857</xdr:colOff>
      <xdr:row>6</xdr:row>
      <xdr:rowOff>41729</xdr:rowOff>
    </xdr:to>
    <xdr:sp macro="" textlink="">
      <xdr:nvSpPr>
        <xdr:cNvPr id="6" name="Rounded Rectangle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009539" y="244929"/>
          <a:ext cx="3520168" cy="939800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17</xdr:col>
      <xdr:colOff>82550</xdr:colOff>
      <xdr:row>20</xdr:row>
      <xdr:rowOff>120650</xdr:rowOff>
    </xdr:from>
    <xdr:to>
      <xdr:col>23</xdr:col>
      <xdr:colOff>476250</xdr:colOff>
      <xdr:row>28</xdr:row>
      <xdr:rowOff>146050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3107E58-95B4-4413-B73A-F46F0C7228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246380</xdr:colOff>
      <xdr:row>34</xdr:row>
      <xdr:rowOff>284480</xdr:rowOff>
    </xdr:from>
    <xdr:to>
      <xdr:col>11</xdr:col>
      <xdr:colOff>869043</xdr:colOff>
      <xdr:row>41</xdr:row>
      <xdr:rowOff>134257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C4EF246-E22E-403F-915E-2ECA4CA06DAD}"/>
            </a:ext>
          </a:extLst>
        </xdr:cNvPr>
        <xdr:cNvSpPr txBox="1"/>
      </xdr:nvSpPr>
      <xdr:spPr>
        <a:xfrm>
          <a:off x="868680" y="8628380"/>
          <a:ext cx="9474563" cy="16785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17,433.70  = 151.92x + a</a:t>
          </a:r>
        </a:p>
        <a:p>
          <a:r>
            <a:rPr lang="en-US" sz="2400" baseline="0">
              <a:latin typeface="Lucida Bright" panose="02040602050505020304" pitchFamily="18" charset="0"/>
            </a:rPr>
            <a:t>17,433.70 - 151.92*100 = a</a:t>
          </a:r>
        </a:p>
        <a:p>
          <a:r>
            <a:rPr lang="en-US" sz="2400" baseline="0">
              <a:latin typeface="Lucida Bright" panose="02040602050505020304" pitchFamily="18" charset="0"/>
            </a:rPr>
            <a:t>a = 2,241.7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405131</xdr:colOff>
      <xdr:row>1</xdr:row>
      <xdr:rowOff>46082</xdr:rowOff>
    </xdr:from>
    <xdr:to>
      <xdr:col>11</xdr:col>
      <xdr:colOff>99060</xdr:colOff>
      <xdr:row>6</xdr:row>
      <xdr:rowOff>63499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932431" y="223882"/>
          <a:ext cx="6640829" cy="90641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12</xdr:col>
      <xdr:colOff>130629</xdr:colOff>
      <xdr:row>5</xdr:row>
      <xdr:rowOff>165462</xdr:rowOff>
    </xdr:from>
    <xdr:to>
      <xdr:col>12</xdr:col>
      <xdr:colOff>130629</xdr:colOff>
      <xdr:row>47</xdr:row>
      <xdr:rowOff>104502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flipH="1">
          <a:off x="10755086" y="1090748"/>
          <a:ext cx="0" cy="1045464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259080</xdr:colOff>
      <xdr:row>9</xdr:row>
      <xdr:rowOff>30480</xdr:rowOff>
    </xdr:from>
    <xdr:to>
      <xdr:col>11</xdr:col>
      <xdr:colOff>881743</xdr:colOff>
      <xdr:row>18</xdr:row>
      <xdr:rowOff>108857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879566" y="1695994"/>
          <a:ext cx="9483634" cy="17438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The predicted value for the 100th quarter was 17,433.70. 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What is the intercept of the regression line for this problem?</a:t>
          </a:r>
        </a:p>
      </xdr:txBody>
    </xdr:sp>
    <xdr:clientData/>
  </xdr:twoCellAnchor>
  <xdr:twoCellAnchor>
    <xdr:from>
      <xdr:col>0</xdr:col>
      <xdr:colOff>518160</xdr:colOff>
      <xdr:row>0</xdr:row>
      <xdr:rowOff>121920</xdr:rowOff>
    </xdr:from>
    <xdr:to>
      <xdr:col>2</xdr:col>
      <xdr:colOff>914400</xdr:colOff>
      <xdr:row>7</xdr:row>
      <xdr:rowOff>52251</xdr:rowOff>
    </xdr:to>
    <xdr:sp macro="" textlink="">
      <xdr:nvSpPr>
        <xdr:cNvPr id="16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18160" y="121920"/>
          <a:ext cx="1658983" cy="122573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674914</xdr:colOff>
      <xdr:row>1</xdr:row>
      <xdr:rowOff>54429</xdr:rowOff>
    </xdr:from>
    <xdr:to>
      <xdr:col>17</xdr:col>
      <xdr:colOff>489857</xdr:colOff>
      <xdr:row>6</xdr:row>
      <xdr:rowOff>41729</xdr:rowOff>
    </xdr:to>
    <xdr:sp macro="" textlink="">
      <xdr:nvSpPr>
        <xdr:cNvPr id="12" name="Rounded Rectangle 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1299371" y="239486"/>
          <a:ext cx="3624943" cy="91258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18</xdr:col>
      <xdr:colOff>367031</xdr:colOff>
      <xdr:row>1</xdr:row>
      <xdr:rowOff>39732</xdr:rowOff>
    </xdr:from>
    <xdr:to>
      <xdr:col>22</xdr:col>
      <xdr:colOff>0</xdr:colOff>
      <xdr:row>6</xdr:row>
      <xdr:rowOff>63499</xdr:rowOff>
    </xdr:to>
    <xdr:sp macro="" textlink="">
      <xdr:nvSpPr>
        <xdr:cNvPr id="7" name="Rounded 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5019656" y="230232"/>
          <a:ext cx="2395219" cy="976267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Check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664029</xdr:colOff>
      <xdr:row>3</xdr:row>
      <xdr:rowOff>87086</xdr:rowOff>
    </xdr:from>
    <xdr:to>
      <xdr:col>11</xdr:col>
      <xdr:colOff>674915</xdr:colOff>
      <xdr:row>69</xdr:row>
      <xdr:rowOff>119743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9160329" y="658586"/>
          <a:ext cx="10886" cy="1579653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10887</xdr:colOff>
      <xdr:row>8</xdr:row>
      <xdr:rowOff>26124</xdr:rowOff>
    </xdr:from>
    <xdr:to>
      <xdr:col>10</xdr:col>
      <xdr:colOff>718458</xdr:colOff>
      <xdr:row>16</xdr:row>
      <xdr:rowOff>65314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601437" y="1550124"/>
          <a:ext cx="7832271" cy="15631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a) Use this relationship between GDP and Net Assets per Capita to predict the Net Assets per Capita for a country that has GDP of 50. The </a:t>
          </a:r>
          <a:r>
            <a:rPr lang="el-GR" sz="2400" baseline="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400" baseline="0">
              <a:latin typeface="Lucida Bright" panose="02040602050505020304" pitchFamily="18" charset="0"/>
            </a:rPr>
            <a:t> = 0.05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448491</xdr:colOff>
      <xdr:row>38</xdr:row>
      <xdr:rowOff>27213</xdr:rowOff>
    </xdr:from>
    <xdr:to>
      <xdr:col>9</xdr:col>
      <xdr:colOff>511630</xdr:colOff>
      <xdr:row>46</xdr:row>
      <xdr:rowOff>21771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48491" y="10418988"/>
          <a:ext cx="7187839" cy="15185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b) Suppose</a:t>
          </a:r>
          <a:r>
            <a:rPr lang="en-US" sz="2400" baseline="0">
              <a:latin typeface="Lucida Bright" panose="02040602050505020304" pitchFamily="18" charset="0"/>
            </a:rPr>
            <a:t> that the actual Net Assets Per Capita for that country were 280. What was your prediction error?</a:t>
          </a:r>
        </a:p>
      </xdr:txBody>
    </xdr:sp>
    <xdr:clientData/>
  </xdr:twoCellAnchor>
  <xdr:twoCellAnchor>
    <xdr:from>
      <xdr:col>0</xdr:col>
      <xdr:colOff>607424</xdr:colOff>
      <xdr:row>0</xdr:row>
      <xdr:rowOff>65314</xdr:rowOff>
    </xdr:from>
    <xdr:to>
      <xdr:col>3</xdr:col>
      <xdr:colOff>283029</xdr:colOff>
      <xdr:row>6</xdr:row>
      <xdr:rowOff>130628</xdr:rowOff>
    </xdr:to>
    <xdr:sp macro="" textlink="">
      <xdr:nvSpPr>
        <xdr:cNvPr id="5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588374" y="65314"/>
          <a:ext cx="1466305" cy="12083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</xdr:col>
      <xdr:colOff>272142</xdr:colOff>
      <xdr:row>1</xdr:row>
      <xdr:rowOff>32660</xdr:rowOff>
    </xdr:from>
    <xdr:to>
      <xdr:col>9</xdr:col>
      <xdr:colOff>576943</xdr:colOff>
      <xdr:row>5</xdr:row>
      <xdr:rowOff>76201</xdr:rowOff>
    </xdr:to>
    <xdr:sp macro="" textlink="">
      <xdr:nvSpPr>
        <xdr:cNvPr id="6" name="Rounded Rectangle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634342" y="223160"/>
          <a:ext cx="5067301" cy="80554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12</xdr:col>
      <xdr:colOff>272143</xdr:colOff>
      <xdr:row>2</xdr:row>
      <xdr:rowOff>10886</xdr:rowOff>
    </xdr:from>
    <xdr:to>
      <xdr:col>18</xdr:col>
      <xdr:colOff>239486</xdr:colOff>
      <xdr:row>6</xdr:row>
      <xdr:rowOff>183243</xdr:rowOff>
    </xdr:to>
    <xdr:sp macro="" textlink="">
      <xdr:nvSpPr>
        <xdr:cNvPr id="7" name="Rounded Rectangle 4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9559018" y="391886"/>
          <a:ext cx="3510643" cy="93435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12</xdr:col>
      <xdr:colOff>285205</xdr:colOff>
      <xdr:row>40</xdr:row>
      <xdr:rowOff>81642</xdr:rowOff>
    </xdr:from>
    <xdr:to>
      <xdr:col>24</xdr:col>
      <xdr:colOff>370115</xdr:colOff>
      <xdr:row>48</xdr:row>
      <xdr:rowOff>76200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EB0B9A8-4140-4BAC-866B-92B44E98A7CC}"/>
            </a:ext>
          </a:extLst>
        </xdr:cNvPr>
        <xdr:cNvSpPr txBox="1"/>
      </xdr:nvSpPr>
      <xdr:spPr>
        <a:xfrm>
          <a:off x="9853748" y="10510156"/>
          <a:ext cx="7400110" cy="14750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= 4.4999x-27.168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= (4.4999*50) -27.168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664029</xdr:colOff>
      <xdr:row>3</xdr:row>
      <xdr:rowOff>87086</xdr:rowOff>
    </xdr:from>
    <xdr:to>
      <xdr:col>11</xdr:col>
      <xdr:colOff>674915</xdr:colOff>
      <xdr:row>69</xdr:row>
      <xdr:rowOff>119743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9416143" y="642257"/>
          <a:ext cx="10886" cy="1526177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10887</xdr:colOff>
      <xdr:row>8</xdr:row>
      <xdr:rowOff>26124</xdr:rowOff>
    </xdr:from>
    <xdr:to>
      <xdr:col>10</xdr:col>
      <xdr:colOff>718458</xdr:colOff>
      <xdr:row>16</xdr:row>
      <xdr:rowOff>65314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620487" y="1506581"/>
          <a:ext cx="8044542" cy="15196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a) Use this relationship between GDP and Net Assets per Capita to predict the Net Assets per Capita for a country that has GDP of 50. The </a:t>
          </a:r>
          <a:r>
            <a:rPr lang="el-GR" sz="2400" baseline="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400" baseline="0">
              <a:latin typeface="Lucida Bright" panose="02040602050505020304" pitchFamily="18" charset="0"/>
            </a:rPr>
            <a:t> = 0.05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448491</xdr:colOff>
      <xdr:row>38</xdr:row>
      <xdr:rowOff>27213</xdr:rowOff>
    </xdr:from>
    <xdr:to>
      <xdr:col>9</xdr:col>
      <xdr:colOff>511630</xdr:colOff>
      <xdr:row>46</xdr:row>
      <xdr:rowOff>21771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448491" y="10020299"/>
          <a:ext cx="7400110" cy="14750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b) Suppose</a:t>
          </a:r>
          <a:r>
            <a:rPr lang="en-US" sz="2400" baseline="0">
              <a:latin typeface="Lucida Bright" panose="02040602050505020304" pitchFamily="18" charset="0"/>
            </a:rPr>
            <a:t> that the actual Net Assets Per Capita for that country were 280. What was your prediction error?</a:t>
          </a:r>
        </a:p>
      </xdr:txBody>
    </xdr:sp>
    <xdr:clientData/>
  </xdr:twoCellAnchor>
  <xdr:twoCellAnchor>
    <xdr:from>
      <xdr:col>0</xdr:col>
      <xdr:colOff>607424</xdr:colOff>
      <xdr:row>0</xdr:row>
      <xdr:rowOff>65314</xdr:rowOff>
    </xdr:from>
    <xdr:to>
      <xdr:col>3</xdr:col>
      <xdr:colOff>283029</xdr:colOff>
      <xdr:row>6</xdr:row>
      <xdr:rowOff>130628</xdr:rowOff>
    </xdr:to>
    <xdr:sp macro="" textlink="">
      <xdr:nvSpPr>
        <xdr:cNvPr id="7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607424" y="65314"/>
          <a:ext cx="1504405" cy="1175657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</xdr:col>
      <xdr:colOff>272142</xdr:colOff>
      <xdr:row>1</xdr:row>
      <xdr:rowOff>32660</xdr:rowOff>
    </xdr:from>
    <xdr:to>
      <xdr:col>9</xdr:col>
      <xdr:colOff>576943</xdr:colOff>
      <xdr:row>5</xdr:row>
      <xdr:rowOff>76201</xdr:rowOff>
    </xdr:to>
    <xdr:sp macro="" textlink="">
      <xdr:nvSpPr>
        <xdr:cNvPr id="8" name="Rounded Rectangle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2710542" y="217717"/>
          <a:ext cx="4963887" cy="78377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12</xdr:col>
      <xdr:colOff>272143</xdr:colOff>
      <xdr:row>2</xdr:row>
      <xdr:rowOff>10886</xdr:rowOff>
    </xdr:from>
    <xdr:to>
      <xdr:col>18</xdr:col>
      <xdr:colOff>239486</xdr:colOff>
      <xdr:row>6</xdr:row>
      <xdr:rowOff>183243</xdr:rowOff>
    </xdr:to>
    <xdr:sp macro="" textlink="">
      <xdr:nvSpPr>
        <xdr:cNvPr id="14" name="Rounded Rectangle 4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9840686" y="381000"/>
          <a:ext cx="3624943" cy="91258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19</xdr:col>
      <xdr:colOff>0</xdr:colOff>
      <xdr:row>2</xdr:row>
      <xdr:rowOff>0</xdr:rowOff>
    </xdr:from>
    <xdr:to>
      <xdr:col>23</xdr:col>
      <xdr:colOff>54790</xdr:colOff>
      <xdr:row>7</xdr:row>
      <xdr:rowOff>23767</xdr:rowOff>
    </xdr:to>
    <xdr:sp macro="" textlink="">
      <xdr:nvSpPr>
        <xdr:cNvPr id="9" name="Rounded Rectangl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13348607" y="381000"/>
          <a:ext cx="2395219" cy="976267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Check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414021</xdr:colOff>
      <xdr:row>1</xdr:row>
      <xdr:rowOff>37737</xdr:rowOff>
    </xdr:from>
    <xdr:to>
      <xdr:col>2</xdr:col>
      <xdr:colOff>681717</xdr:colOff>
      <xdr:row>6</xdr:row>
      <xdr:rowOff>179160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14021" y="228237"/>
          <a:ext cx="1496421" cy="1093923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816429</xdr:colOff>
      <xdr:row>1</xdr:row>
      <xdr:rowOff>23949</xdr:rowOff>
    </xdr:from>
    <xdr:to>
      <xdr:col>11</xdr:col>
      <xdr:colOff>816429</xdr:colOff>
      <xdr:row>45</xdr:row>
      <xdr:rowOff>148045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>
          <a:off x="9712779" y="214449"/>
          <a:ext cx="0" cy="1141122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569687</xdr:colOff>
      <xdr:row>9</xdr:row>
      <xdr:rowOff>1814</xdr:rowOff>
    </xdr:from>
    <xdr:to>
      <xdr:col>11</xdr:col>
      <xdr:colOff>337458</xdr:colOff>
      <xdr:row>16</xdr:row>
      <xdr:rowOff>21771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569687" y="1716314"/>
          <a:ext cx="8664121" cy="13534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Suppose the current time period is the end of week 7 and we want</a:t>
          </a: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to forecast the number for 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week 8 </a:t>
          </a: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using a single exponential smoothing model. Use </a:t>
          </a:r>
          <a:r>
            <a:rPr lang="el-GR" sz="2400" b="1" baseline="0">
              <a:solidFill>
                <a:srgbClr val="C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α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Calibri" panose="020F0502020204030204" pitchFamily="34" charset="0"/>
            </a:rPr>
            <a:t> = 0.1</a:t>
          </a:r>
          <a:endParaRPr lang="en-US" sz="2400" b="1">
            <a:solidFill>
              <a:srgbClr val="C00000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="1">
            <a:solidFill>
              <a:schemeClr val="tx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>
            <a:effectLst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1206500</xdr:colOff>
      <xdr:row>1</xdr:row>
      <xdr:rowOff>88900</xdr:rowOff>
    </xdr:from>
    <xdr:to>
      <xdr:col>9</xdr:col>
      <xdr:colOff>936172</xdr:colOff>
      <xdr:row>6</xdr:row>
      <xdr:rowOff>32657</xdr:rowOff>
    </xdr:to>
    <xdr:sp macro="" textlink="">
      <xdr:nvSpPr>
        <xdr:cNvPr id="5" name="Rounded Rectangle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435225" y="279400"/>
          <a:ext cx="5368472" cy="8962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 Check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 3  </a:t>
          </a:r>
        </a:p>
      </xdr:txBody>
    </xdr:sp>
    <xdr:clientData/>
  </xdr:twoCellAnchor>
  <xdr:twoCellAnchor>
    <xdr:from>
      <xdr:col>12</xdr:col>
      <xdr:colOff>424543</xdr:colOff>
      <xdr:row>2</xdr:row>
      <xdr:rowOff>54429</xdr:rowOff>
    </xdr:from>
    <xdr:to>
      <xdr:col>16</xdr:col>
      <xdr:colOff>870857</xdr:colOff>
      <xdr:row>7</xdr:row>
      <xdr:rowOff>41729</xdr:rowOff>
    </xdr:to>
    <xdr:sp macro="" textlink="">
      <xdr:nvSpPr>
        <xdr:cNvPr id="6" name="Rounded Rectangle 4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0435318" y="435429"/>
          <a:ext cx="3532414" cy="939800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12</xdr:col>
      <xdr:colOff>14516</xdr:colOff>
      <xdr:row>9</xdr:row>
      <xdr:rowOff>56243</xdr:rowOff>
    </xdr:from>
    <xdr:to>
      <xdr:col>14</xdr:col>
      <xdr:colOff>783773</xdr:colOff>
      <xdr:row>16</xdr:row>
      <xdr:rowOff>76200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E1218EE-E9AE-489B-8942-552B0DE5C8B4}"/>
            </a:ext>
          </a:extLst>
        </xdr:cNvPr>
        <xdr:cNvSpPr txBox="1"/>
      </xdr:nvSpPr>
      <xdr:spPr>
        <a:xfrm>
          <a:off x="10312402" y="1721757"/>
          <a:ext cx="2227942" cy="13153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l-GR" sz="2800" b="0">
              <a:solidFill>
                <a:schemeClr val="tx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β</a:t>
          </a:r>
          <a:r>
            <a:rPr lang="en-US" sz="2800" b="0">
              <a:solidFill>
                <a:schemeClr val="tx1"/>
              </a:solidFill>
              <a:effectLst/>
              <a:latin typeface="Lucida Bright" panose="02040602050505020304" pitchFamily="18" charset="0"/>
              <a:ea typeface="Cambria" panose="02040503050406030204" pitchFamily="18" charset="0"/>
              <a:cs typeface="+mn-cs"/>
            </a:rPr>
            <a:t> = 0.9</a:t>
          </a:r>
          <a:endParaRPr lang="en-US" sz="2800" b="0">
            <a:solidFill>
              <a:schemeClr val="tx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>
            <a:effectLst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414021</xdr:colOff>
      <xdr:row>1</xdr:row>
      <xdr:rowOff>37737</xdr:rowOff>
    </xdr:from>
    <xdr:to>
      <xdr:col>2</xdr:col>
      <xdr:colOff>681717</xdr:colOff>
      <xdr:row>6</xdr:row>
      <xdr:rowOff>179160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14021" y="222794"/>
          <a:ext cx="1530439" cy="106670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816429</xdr:colOff>
      <xdr:row>1</xdr:row>
      <xdr:rowOff>23949</xdr:rowOff>
    </xdr:from>
    <xdr:to>
      <xdr:col>11</xdr:col>
      <xdr:colOff>816429</xdr:colOff>
      <xdr:row>45</xdr:row>
      <xdr:rowOff>148045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flipH="1">
          <a:off x="9971315" y="209006"/>
          <a:ext cx="0" cy="1142346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569687</xdr:colOff>
      <xdr:row>9</xdr:row>
      <xdr:rowOff>1814</xdr:rowOff>
    </xdr:from>
    <xdr:to>
      <xdr:col>11</xdr:col>
      <xdr:colOff>337458</xdr:colOff>
      <xdr:row>16</xdr:row>
      <xdr:rowOff>21771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569687" y="1667328"/>
          <a:ext cx="8487228" cy="13153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Suppose the current time period is the end of week 7 and we want</a:t>
          </a: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to forecast the number for 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week 8 </a:t>
          </a:r>
          <a:r>
            <a:rPr lang="en-US" sz="2400" b="0" baseline="0">
              <a:solidFill>
                <a:schemeClr val="tx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using a single exponential smoothing model. Use </a:t>
          </a:r>
          <a:r>
            <a:rPr lang="el-GR" sz="2400" b="1" baseline="0">
              <a:solidFill>
                <a:srgbClr val="C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α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Calibri" panose="020F0502020204030204" pitchFamily="34" charset="0"/>
            </a:rPr>
            <a:t> = 0.1</a:t>
          </a:r>
          <a:endParaRPr lang="en-US" sz="2400" b="1">
            <a:solidFill>
              <a:srgbClr val="C00000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="1">
            <a:solidFill>
              <a:schemeClr val="tx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>
            <a:effectLst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1206500</xdr:colOff>
      <xdr:row>1</xdr:row>
      <xdr:rowOff>88900</xdr:rowOff>
    </xdr:from>
    <xdr:to>
      <xdr:col>9</xdr:col>
      <xdr:colOff>936172</xdr:colOff>
      <xdr:row>6</xdr:row>
      <xdr:rowOff>32657</xdr:rowOff>
    </xdr:to>
    <xdr:sp macro="" textlink="">
      <xdr:nvSpPr>
        <xdr:cNvPr id="12" name="Rounded Rectangle 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469243" y="273957"/>
          <a:ext cx="5542643" cy="86904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 3  </a:t>
          </a:r>
        </a:p>
      </xdr:txBody>
    </xdr:sp>
    <xdr:clientData/>
  </xdr:twoCellAnchor>
  <xdr:twoCellAnchor>
    <xdr:from>
      <xdr:col>12</xdr:col>
      <xdr:colOff>424543</xdr:colOff>
      <xdr:row>2</xdr:row>
      <xdr:rowOff>54429</xdr:rowOff>
    </xdr:from>
    <xdr:to>
      <xdr:col>16</xdr:col>
      <xdr:colOff>870857</xdr:colOff>
      <xdr:row>7</xdr:row>
      <xdr:rowOff>41729</xdr:rowOff>
    </xdr:to>
    <xdr:sp macro="" textlink="">
      <xdr:nvSpPr>
        <xdr:cNvPr id="14" name="Rounded Rectangle 4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10287000" y="424543"/>
          <a:ext cx="3624943" cy="91258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17</xdr:col>
      <xdr:colOff>449035</xdr:colOff>
      <xdr:row>2</xdr:row>
      <xdr:rowOff>0</xdr:rowOff>
    </xdr:from>
    <xdr:to>
      <xdr:col>19</xdr:col>
      <xdr:colOff>721540</xdr:colOff>
      <xdr:row>7</xdr:row>
      <xdr:rowOff>23767</xdr:rowOff>
    </xdr:to>
    <xdr:sp macro="" textlink="">
      <xdr:nvSpPr>
        <xdr:cNvPr id="7" name="Rounded 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14409964" y="381000"/>
          <a:ext cx="2395219" cy="976267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Check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23:K39"/>
  <sheetViews>
    <sheetView zoomScale="60" zoomScaleNormal="60" workbookViewId="0">
      <selection sqref="A1:V45"/>
    </sheetView>
  </sheetViews>
  <sheetFormatPr defaultColWidth="9.140625" defaultRowHeight="15" x14ac:dyDescent="0.25"/>
  <cols>
    <col min="1" max="1" width="18.42578125" style="8" customWidth="1"/>
    <col min="2" max="2" width="10.7109375" style="8" customWidth="1"/>
    <col min="3" max="3" width="9.140625" style="8"/>
    <col min="4" max="4" width="10.5703125" style="8" customWidth="1"/>
    <col min="5" max="5" width="18.28515625" style="8" customWidth="1"/>
    <col min="6" max="6" width="21.28515625" style="8" customWidth="1"/>
    <col min="7" max="7" width="7.28515625" style="8" customWidth="1"/>
    <col min="8" max="8" width="23.5703125" style="8" customWidth="1"/>
    <col min="9" max="9" width="19.28515625" style="8" customWidth="1"/>
    <col min="10" max="11" width="16.7109375" style="8" customWidth="1"/>
    <col min="12" max="12" width="4.5703125" style="8" customWidth="1"/>
    <col min="13" max="13" width="11.5703125" style="8" customWidth="1"/>
    <col min="14" max="14" width="6.5703125" style="8" customWidth="1"/>
    <col min="15" max="15" width="9" style="8" customWidth="1"/>
    <col min="16" max="16" width="12.140625" style="8" customWidth="1"/>
    <col min="17" max="17" width="10.85546875" style="8" customWidth="1"/>
    <col min="18" max="18" width="11.42578125" style="8" customWidth="1"/>
    <col min="19" max="19" width="9.7109375" style="8" customWidth="1"/>
    <col min="20" max="20" width="11.7109375" style="8" customWidth="1"/>
    <col min="21" max="21" width="9.85546875" style="8" customWidth="1"/>
    <col min="22" max="22" width="10" style="8" customWidth="1"/>
    <col min="23" max="16384" width="9.140625" style="8"/>
  </cols>
  <sheetData>
    <row r="23" spans="5:11" ht="53.25" customHeight="1" x14ac:dyDescent="0.25">
      <c r="E23" s="19" t="s">
        <v>1</v>
      </c>
      <c r="F23" s="20" t="s">
        <v>21</v>
      </c>
    </row>
    <row r="24" spans="5:11" ht="28.9" customHeight="1" x14ac:dyDescent="0.25">
      <c r="E24" s="12">
        <v>1</v>
      </c>
      <c r="F24" s="12"/>
    </row>
    <row r="25" spans="5:11" ht="29.45" customHeight="1" x14ac:dyDescent="0.25">
      <c r="E25" s="12">
        <v>2</v>
      </c>
      <c r="F25" s="12"/>
    </row>
    <row r="26" spans="5:11" ht="30" customHeight="1" x14ac:dyDescent="0.25">
      <c r="E26" s="12">
        <v>3</v>
      </c>
      <c r="F26" s="12">
        <v>13</v>
      </c>
      <c r="H26" s="21"/>
    </row>
    <row r="27" spans="5:11" ht="25.9" customHeight="1" x14ac:dyDescent="0.25">
      <c r="E27" s="12">
        <v>4</v>
      </c>
      <c r="F27" s="12">
        <v>11.67</v>
      </c>
      <c r="H27" s="23"/>
    </row>
    <row r="28" spans="5:11" ht="33" customHeight="1" x14ac:dyDescent="0.25">
      <c r="E28" s="12">
        <v>5</v>
      </c>
      <c r="F28" s="22"/>
      <c r="H28" s="24">
        <f>(11.67+13+12)/3</f>
        <v>12.223333333333334</v>
      </c>
    </row>
    <row r="30" spans="5:11" ht="22.9" customHeight="1" x14ac:dyDescent="0.25"/>
    <row r="31" spans="5:11" ht="19.149999999999999" customHeight="1" x14ac:dyDescent="0.25"/>
    <row r="32" spans="5:11" ht="36" customHeight="1" x14ac:dyDescent="0.25">
      <c r="K32" s="10"/>
    </row>
    <row r="33" spans="11:11" ht="33" customHeight="1" x14ac:dyDescent="0.25">
      <c r="K33" s="11"/>
    </row>
    <row r="34" spans="11:11" x14ac:dyDescent="0.25">
      <c r="K34" s="11"/>
    </row>
    <row r="35" spans="11:11" x14ac:dyDescent="0.25">
      <c r="K35" s="11"/>
    </row>
    <row r="36" spans="11:11" x14ac:dyDescent="0.25">
      <c r="K36" s="11"/>
    </row>
    <row r="37" spans="11:11" x14ac:dyDescent="0.25">
      <c r="K37" s="11"/>
    </row>
    <row r="38" spans="11:11" ht="31.5" customHeight="1" x14ac:dyDescent="0.25">
      <c r="K38" s="11"/>
    </row>
    <row r="39" spans="11:11" x14ac:dyDescent="0.25">
      <c r="K39" s="11"/>
    </row>
  </sheetData>
  <pageMargins left="0.7" right="0.7" top="0.75" bottom="0.75" header="0.3" footer="0.3"/>
  <pageSetup scale="5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O23:AA60"/>
  <sheetViews>
    <sheetView zoomScale="50" zoomScaleNormal="50" workbookViewId="0"/>
  </sheetViews>
  <sheetFormatPr defaultColWidth="9.140625" defaultRowHeight="15" x14ac:dyDescent="0.25"/>
  <cols>
    <col min="1" max="14" width="9.140625" style="5"/>
    <col min="15" max="15" width="10.28515625" style="5" customWidth="1"/>
    <col min="16" max="16" width="9.140625" style="5"/>
    <col min="17" max="17" width="12.5703125" style="5" bestFit="1" customWidth="1"/>
    <col min="18" max="18" width="12.5703125" style="5" customWidth="1"/>
    <col min="19" max="19" width="9.140625" style="5"/>
    <col min="20" max="20" width="20.7109375" style="5" customWidth="1"/>
    <col min="21" max="23" width="17.140625" style="5" customWidth="1"/>
    <col min="24" max="24" width="9.140625" style="5" customWidth="1"/>
    <col min="25" max="25" width="9.140625" style="5"/>
    <col min="26" max="26" width="20.5703125" style="5" customWidth="1"/>
    <col min="27" max="16384" width="9.140625" style="5"/>
  </cols>
  <sheetData>
    <row r="23" spans="15:27" ht="28.5" x14ac:dyDescent="0.25">
      <c r="T23" s="13" t="s">
        <v>7</v>
      </c>
      <c r="U23" s="13" t="s">
        <v>8</v>
      </c>
      <c r="V23" s="13" t="s">
        <v>11</v>
      </c>
      <c r="W23" s="13" t="s">
        <v>12</v>
      </c>
    </row>
    <row r="24" spans="15:27" ht="28.5" x14ac:dyDescent="0.45">
      <c r="P24" s="18" t="s">
        <v>7</v>
      </c>
      <c r="Q24" s="68">
        <v>0.25</v>
      </c>
      <c r="R24" s="69"/>
      <c r="T24" s="3">
        <v>0.5</v>
      </c>
      <c r="U24" s="14">
        <v>0.25</v>
      </c>
      <c r="V24" s="14">
        <v>0.2</v>
      </c>
      <c r="W24" s="14">
        <v>0.05</v>
      </c>
      <c r="Y24" s="18" t="s">
        <v>7</v>
      </c>
      <c r="Z24" s="66"/>
      <c r="AA24" s="67"/>
    </row>
    <row r="25" spans="15:27" ht="28.5" x14ac:dyDescent="0.45">
      <c r="P25" s="18" t="s">
        <v>8</v>
      </c>
      <c r="Q25" s="68">
        <v>0.35</v>
      </c>
      <c r="R25" s="69"/>
      <c r="T25" s="14">
        <v>0.15</v>
      </c>
      <c r="U25" s="3">
        <v>0.7</v>
      </c>
      <c r="V25" s="14">
        <v>0.1</v>
      </c>
      <c r="W25" s="14">
        <v>0.05</v>
      </c>
      <c r="Y25" s="18" t="s">
        <v>8</v>
      </c>
      <c r="Z25" s="66"/>
      <c r="AA25" s="67"/>
    </row>
    <row r="26" spans="15:27" ht="28.5" x14ac:dyDescent="0.45">
      <c r="P26" s="18" t="s">
        <v>11</v>
      </c>
      <c r="Q26" s="68">
        <v>0.2</v>
      </c>
      <c r="R26" s="69"/>
      <c r="T26" s="14">
        <v>0.1</v>
      </c>
      <c r="U26" s="14">
        <v>0.2</v>
      </c>
      <c r="V26" s="3">
        <v>0.4</v>
      </c>
      <c r="W26" s="14">
        <v>0.3</v>
      </c>
      <c r="Y26" s="18" t="s">
        <v>11</v>
      </c>
      <c r="Z26" s="66"/>
      <c r="AA26" s="67"/>
    </row>
    <row r="27" spans="15:27" ht="28.5" x14ac:dyDescent="0.45">
      <c r="P27" s="18" t="s">
        <v>12</v>
      </c>
      <c r="Q27" s="68">
        <v>0.2</v>
      </c>
      <c r="R27" s="69"/>
      <c r="T27" s="14">
        <v>0</v>
      </c>
      <c r="U27" s="14">
        <v>0.05</v>
      </c>
      <c r="V27" s="14">
        <v>0.15</v>
      </c>
      <c r="W27" s="3">
        <v>0.8</v>
      </c>
      <c r="Y27" s="18" t="s">
        <v>12</v>
      </c>
      <c r="Z27" s="66"/>
      <c r="AA27" s="67"/>
    </row>
    <row r="30" spans="15:27" ht="26.25" x14ac:dyDescent="0.25">
      <c r="O30" s="15"/>
      <c r="P30" s="15"/>
      <c r="Q30" s="15"/>
      <c r="R30" s="15"/>
    </row>
    <row r="31" spans="15:27" ht="26.25" x14ac:dyDescent="0.25">
      <c r="O31" s="16"/>
      <c r="Q31" s="70"/>
      <c r="R31" s="71"/>
      <c r="T31" s="16"/>
      <c r="Z31" s="17">
        <f>Z24+Z25+Z26+Z27</f>
        <v>0</v>
      </c>
    </row>
    <row r="33" spans="16:27" x14ac:dyDescent="0.25">
      <c r="T33" s="16"/>
    </row>
    <row r="45" spans="16:27" ht="28.5" x14ac:dyDescent="0.45">
      <c r="P45" s="18" t="s">
        <v>7</v>
      </c>
      <c r="Q45" s="66"/>
      <c r="R45" s="67"/>
      <c r="T45" s="3">
        <v>0.4</v>
      </c>
      <c r="U45" s="14">
        <v>0.25</v>
      </c>
      <c r="V45" s="14">
        <v>0.2</v>
      </c>
      <c r="W45" s="14">
        <v>0.15</v>
      </c>
      <c r="Y45" s="18" t="s">
        <v>7</v>
      </c>
      <c r="Z45" s="66"/>
      <c r="AA45" s="67"/>
    </row>
    <row r="46" spans="16:27" ht="28.5" x14ac:dyDescent="0.45">
      <c r="P46" s="18" t="s">
        <v>8</v>
      </c>
      <c r="Q46" s="66"/>
      <c r="R46" s="67"/>
      <c r="T46" s="14">
        <v>0.1</v>
      </c>
      <c r="U46" s="3">
        <v>0.75</v>
      </c>
      <c r="V46" s="14">
        <v>0.1</v>
      </c>
      <c r="W46" s="14">
        <v>0.05</v>
      </c>
      <c r="Y46" s="18" t="s">
        <v>8</v>
      </c>
      <c r="Z46" s="66"/>
      <c r="AA46" s="67"/>
    </row>
    <row r="47" spans="16:27" ht="28.5" x14ac:dyDescent="0.45">
      <c r="P47" s="18" t="s">
        <v>11</v>
      </c>
      <c r="Q47" s="66"/>
      <c r="R47" s="67"/>
      <c r="T47" s="14">
        <v>0.25</v>
      </c>
      <c r="U47" s="14">
        <v>0.25</v>
      </c>
      <c r="V47" s="3">
        <v>0.35</v>
      </c>
      <c r="W47" s="14">
        <v>0.15</v>
      </c>
      <c r="Y47" s="18" t="s">
        <v>11</v>
      </c>
      <c r="Z47" s="66"/>
      <c r="AA47" s="67"/>
    </row>
    <row r="48" spans="16:27" ht="28.5" x14ac:dyDescent="0.45">
      <c r="P48" s="18" t="s">
        <v>12</v>
      </c>
      <c r="Q48" s="66"/>
      <c r="R48" s="67"/>
      <c r="T48" s="14">
        <v>0.05</v>
      </c>
      <c r="U48" s="14">
        <v>0.1</v>
      </c>
      <c r="V48" s="14">
        <v>0.25</v>
      </c>
      <c r="W48" s="3">
        <v>0.6</v>
      </c>
      <c r="Y48" s="18" t="s">
        <v>12</v>
      </c>
      <c r="Z48" s="66"/>
      <c r="AA48" s="67"/>
    </row>
    <row r="51" spans="17:26" ht="26.25" x14ac:dyDescent="0.25">
      <c r="Q51" s="70">
        <f>Q45+Q46+Q47+Q48</f>
        <v>0</v>
      </c>
      <c r="R51" s="71"/>
      <c r="Z51" s="17">
        <f>Z45+Z46+Z47+Z48</f>
        <v>0</v>
      </c>
    </row>
    <row r="53" spans="17:26" x14ac:dyDescent="0.25">
      <c r="T53" s="16"/>
    </row>
    <row r="60" spans="17:26" x14ac:dyDescent="0.25">
      <c r="T60" s="16"/>
    </row>
  </sheetData>
  <mergeCells count="18">
    <mergeCell ref="Q47:R47"/>
    <mergeCell ref="Z47:AA47"/>
    <mergeCell ref="Q48:R48"/>
    <mergeCell ref="Z48:AA48"/>
    <mergeCell ref="Q51:R51"/>
    <mergeCell ref="Q46:R46"/>
    <mergeCell ref="Z46:AA46"/>
    <mergeCell ref="Q24:R24"/>
    <mergeCell ref="Z24:AA24"/>
    <mergeCell ref="Q25:R25"/>
    <mergeCell ref="Z25:AA25"/>
    <mergeCell ref="Q26:R26"/>
    <mergeCell ref="Z26:AA26"/>
    <mergeCell ref="Q27:R27"/>
    <mergeCell ref="Z27:AA27"/>
    <mergeCell ref="Q31:R31"/>
    <mergeCell ref="Q45:R45"/>
    <mergeCell ref="Z45:AA45"/>
  </mergeCells>
  <pageMargins left="0.7" right="0.7" top="0.75" bottom="0.75" header="0.3" footer="0.3"/>
  <pageSetup scale="3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O23:AA62"/>
  <sheetViews>
    <sheetView zoomScale="50" zoomScaleNormal="50" workbookViewId="0">
      <selection activeCell="AH68" sqref="A1:AH68"/>
    </sheetView>
  </sheetViews>
  <sheetFormatPr defaultColWidth="9.140625" defaultRowHeight="15" x14ac:dyDescent="0.25"/>
  <cols>
    <col min="1" max="14" width="9.140625" style="5"/>
    <col min="15" max="15" width="10.28515625" style="5" customWidth="1"/>
    <col min="16" max="16" width="9.140625" style="5"/>
    <col min="17" max="17" width="12.5703125" style="5" bestFit="1" customWidth="1"/>
    <col min="18" max="18" width="12.5703125" style="5" customWidth="1"/>
    <col min="19" max="19" width="9.140625" style="5"/>
    <col min="20" max="20" width="20.7109375" style="5" customWidth="1"/>
    <col min="21" max="23" width="17.140625" style="5" customWidth="1"/>
    <col min="24" max="24" width="9.140625" style="5" customWidth="1"/>
    <col min="25" max="25" width="9.140625" style="5"/>
    <col min="26" max="26" width="20.5703125" style="5" customWidth="1"/>
    <col min="27" max="16384" width="9.140625" style="5"/>
  </cols>
  <sheetData>
    <row r="23" spans="15:27" ht="28.5" x14ac:dyDescent="0.25">
      <c r="T23" s="13" t="s">
        <v>7</v>
      </c>
      <c r="U23" s="13" t="s">
        <v>8</v>
      </c>
      <c r="V23" s="13" t="s">
        <v>11</v>
      </c>
      <c r="W23" s="13" t="s">
        <v>12</v>
      </c>
    </row>
    <row r="24" spans="15:27" ht="28.5" x14ac:dyDescent="0.45">
      <c r="P24" s="18" t="s">
        <v>7</v>
      </c>
      <c r="Q24" s="66">
        <v>0.25</v>
      </c>
      <c r="R24" s="67"/>
      <c r="T24" s="3">
        <v>0.5</v>
      </c>
      <c r="U24" s="14">
        <v>0.25</v>
      </c>
      <c r="V24" s="14">
        <v>0.2</v>
      </c>
      <c r="W24" s="14">
        <v>0.05</v>
      </c>
      <c r="Y24" s="18" t="s">
        <v>7</v>
      </c>
      <c r="Z24" s="66">
        <f>Q24*T24+Q25*T25+Q26*T26+Q27*T27</f>
        <v>0.19750000000000001</v>
      </c>
      <c r="AA24" s="67"/>
    </row>
    <row r="25" spans="15:27" ht="28.5" x14ac:dyDescent="0.45">
      <c r="P25" s="18" t="s">
        <v>8</v>
      </c>
      <c r="Q25" s="66">
        <v>0.35</v>
      </c>
      <c r="R25" s="67"/>
      <c r="T25" s="14">
        <v>0.15</v>
      </c>
      <c r="U25" s="3">
        <v>0.7</v>
      </c>
      <c r="V25" s="14">
        <v>0.1</v>
      </c>
      <c r="W25" s="14">
        <v>0.05</v>
      </c>
      <c r="Y25" s="18" t="s">
        <v>8</v>
      </c>
      <c r="Z25" s="66">
        <f>Q24*U24+Q25*U25+Q26*U26+Q27*U27</f>
        <v>0.35750000000000004</v>
      </c>
      <c r="AA25" s="67"/>
    </row>
    <row r="26" spans="15:27" ht="28.5" x14ac:dyDescent="0.45">
      <c r="P26" s="18" t="s">
        <v>11</v>
      </c>
      <c r="Q26" s="66">
        <v>0.2</v>
      </c>
      <c r="R26" s="67"/>
      <c r="T26" s="14">
        <v>0.1</v>
      </c>
      <c r="U26" s="14">
        <v>0.2</v>
      </c>
      <c r="V26" s="3">
        <v>0.4</v>
      </c>
      <c r="W26" s="14">
        <v>0.3</v>
      </c>
      <c r="Y26" s="18" t="s">
        <v>11</v>
      </c>
      <c r="Z26" s="66">
        <f>Q24*V24+Q25*V25+Q26*V26+Q27*V27</f>
        <v>0.19500000000000001</v>
      </c>
      <c r="AA26" s="67"/>
    </row>
    <row r="27" spans="15:27" ht="28.5" x14ac:dyDescent="0.45">
      <c r="P27" s="18" t="s">
        <v>12</v>
      </c>
      <c r="Q27" s="66">
        <v>0.2</v>
      </c>
      <c r="R27" s="67"/>
      <c r="T27" s="14">
        <v>0</v>
      </c>
      <c r="U27" s="14">
        <v>0.05</v>
      </c>
      <c r="V27" s="14">
        <v>0.15</v>
      </c>
      <c r="W27" s="3">
        <v>0.8</v>
      </c>
      <c r="Y27" s="18" t="s">
        <v>12</v>
      </c>
      <c r="Z27" s="66">
        <f>Q24*W24+Q25*W25+Q26*W26+Q27*W27</f>
        <v>0.25</v>
      </c>
      <c r="AA27" s="67"/>
    </row>
    <row r="30" spans="15:27" ht="26.25" x14ac:dyDescent="0.25">
      <c r="O30" s="15"/>
      <c r="P30" s="15"/>
      <c r="Q30" s="15"/>
      <c r="R30" s="15"/>
    </row>
    <row r="31" spans="15:27" ht="26.25" x14ac:dyDescent="0.25">
      <c r="O31" s="16"/>
      <c r="Q31" s="70"/>
      <c r="R31" s="71"/>
      <c r="T31" s="16"/>
      <c r="Z31" s="17">
        <f>Z24+Z25+Z26+Z27</f>
        <v>1</v>
      </c>
    </row>
    <row r="33" spans="16:27" x14ac:dyDescent="0.25">
      <c r="T33" s="16"/>
    </row>
    <row r="44" spans="16:27" ht="28.5" x14ac:dyDescent="0.25">
      <c r="T44" s="13" t="s">
        <v>7</v>
      </c>
      <c r="U44" s="13" t="s">
        <v>8</v>
      </c>
      <c r="V44" s="13" t="s">
        <v>11</v>
      </c>
      <c r="W44" s="13" t="s">
        <v>12</v>
      </c>
    </row>
    <row r="45" spans="16:27" ht="28.5" x14ac:dyDescent="0.45">
      <c r="P45" s="18" t="s">
        <v>7</v>
      </c>
      <c r="Q45" s="66">
        <f>Z24</f>
        <v>0.19750000000000001</v>
      </c>
      <c r="R45" s="67"/>
      <c r="T45" s="3">
        <v>0.4</v>
      </c>
      <c r="U45" s="14">
        <v>0.25</v>
      </c>
      <c r="V45" s="14">
        <v>0.2</v>
      </c>
      <c r="W45" s="14">
        <v>0.15</v>
      </c>
      <c r="Y45" s="18" t="s">
        <v>7</v>
      </c>
      <c r="Z45" s="66">
        <f>Q45*T45+Q46*T46+Q47*T47+Q48*T48</f>
        <v>0.17600000000000005</v>
      </c>
      <c r="AA45" s="67"/>
    </row>
    <row r="46" spans="16:27" ht="28.5" x14ac:dyDescent="0.45">
      <c r="P46" s="18" t="s">
        <v>8</v>
      </c>
      <c r="Q46" s="66">
        <f t="shared" ref="Q46:Q48" si="0">Z25</f>
        <v>0.35750000000000004</v>
      </c>
      <c r="R46" s="67"/>
      <c r="T46" s="14">
        <v>0.1</v>
      </c>
      <c r="U46" s="3">
        <v>0.75</v>
      </c>
      <c r="V46" s="14">
        <v>0.1</v>
      </c>
      <c r="W46" s="14">
        <v>0.05</v>
      </c>
      <c r="Y46" s="18" t="s">
        <v>8</v>
      </c>
      <c r="Z46" s="66">
        <f>Q45*U45+Q46*U46+Q47*U47+Q48*U48</f>
        <v>0.3912500000000001</v>
      </c>
      <c r="AA46" s="67"/>
    </row>
    <row r="47" spans="16:27" ht="28.5" x14ac:dyDescent="0.45">
      <c r="P47" s="18" t="s">
        <v>11</v>
      </c>
      <c r="Q47" s="66">
        <f t="shared" si="0"/>
        <v>0.19500000000000001</v>
      </c>
      <c r="R47" s="67"/>
      <c r="T47" s="14">
        <v>0.25</v>
      </c>
      <c r="U47" s="14">
        <v>0.25</v>
      </c>
      <c r="V47" s="3">
        <v>0.35</v>
      </c>
      <c r="W47" s="14">
        <v>0.15</v>
      </c>
      <c r="Y47" s="18" t="s">
        <v>11</v>
      </c>
      <c r="Z47" s="66">
        <f>Q45*V45+Q46*V46+Q47*V47+Q48*V48</f>
        <v>0.20600000000000002</v>
      </c>
      <c r="AA47" s="67"/>
    </row>
    <row r="48" spans="16:27" ht="28.5" x14ac:dyDescent="0.45">
      <c r="P48" s="18" t="s">
        <v>12</v>
      </c>
      <c r="Q48" s="66">
        <f t="shared" si="0"/>
        <v>0.25</v>
      </c>
      <c r="R48" s="67"/>
      <c r="T48" s="14">
        <v>0.05</v>
      </c>
      <c r="U48" s="14">
        <v>0.1</v>
      </c>
      <c r="V48" s="14">
        <v>0.25</v>
      </c>
      <c r="W48" s="3">
        <v>0.6</v>
      </c>
      <c r="Y48" s="18" t="s">
        <v>12</v>
      </c>
      <c r="Z48" s="66">
        <f>Q45*W45+Q46*W46+Q47*W47+Q48*W48</f>
        <v>0.22675000000000001</v>
      </c>
      <c r="AA48" s="67"/>
    </row>
    <row r="51" spans="17:26" ht="26.25" x14ac:dyDescent="0.25">
      <c r="Q51" s="70">
        <f>Q45+Q46+Q47+Q48</f>
        <v>1</v>
      </c>
      <c r="R51" s="71"/>
      <c r="Z51" s="17">
        <f>Z45+Z46+Z47+Z48</f>
        <v>1.0000000000000002</v>
      </c>
    </row>
    <row r="53" spans="17:26" x14ac:dyDescent="0.25">
      <c r="T53" s="16"/>
    </row>
    <row r="57" spans="17:26" x14ac:dyDescent="0.25">
      <c r="R57" s="5">
        <v>0.2</v>
      </c>
    </row>
    <row r="59" spans="17:26" x14ac:dyDescent="0.25">
      <c r="R59" s="5">
        <v>0.2268</v>
      </c>
    </row>
    <row r="60" spans="17:26" x14ac:dyDescent="0.25">
      <c r="T60" s="16"/>
    </row>
    <row r="62" spans="17:26" ht="36" x14ac:dyDescent="0.55000000000000004">
      <c r="R62" s="72">
        <f>R59-R57</f>
        <v>2.679999999999999E-2</v>
      </c>
      <c r="S62" s="72"/>
      <c r="U62" s="58">
        <v>2.6800000000000001E-2</v>
      </c>
    </row>
  </sheetData>
  <mergeCells count="19">
    <mergeCell ref="Z48:AA48"/>
    <mergeCell ref="Q45:R45"/>
    <mergeCell ref="Q46:R46"/>
    <mergeCell ref="R62:S62"/>
    <mergeCell ref="Q51:R51"/>
    <mergeCell ref="Q48:R48"/>
    <mergeCell ref="Z24:AA24"/>
    <mergeCell ref="Z25:AA25"/>
    <mergeCell ref="Z26:AA26"/>
    <mergeCell ref="Z27:AA27"/>
    <mergeCell ref="Q47:R47"/>
    <mergeCell ref="Q24:R24"/>
    <mergeCell ref="Q25:R25"/>
    <mergeCell ref="Q31:R31"/>
    <mergeCell ref="Z45:AA45"/>
    <mergeCell ref="Z46:AA46"/>
    <mergeCell ref="Z47:AA47"/>
    <mergeCell ref="Q26:R26"/>
    <mergeCell ref="Q27:R27"/>
  </mergeCells>
  <pageMargins left="0.7" right="0.7" top="0.75" bottom="0.75" header="0.3" footer="0.3"/>
  <pageSetup scale="3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23:R41"/>
  <sheetViews>
    <sheetView zoomScale="60" zoomScaleNormal="60" workbookViewId="0">
      <selection activeCell="U40" sqref="U40"/>
    </sheetView>
  </sheetViews>
  <sheetFormatPr defaultColWidth="9.140625" defaultRowHeight="15" x14ac:dyDescent="0.25"/>
  <cols>
    <col min="1" max="1" width="18.42578125" style="8" customWidth="1"/>
    <col min="2" max="2" width="10.7109375" style="8" customWidth="1"/>
    <col min="3" max="3" width="9.140625" style="8"/>
    <col min="4" max="4" width="10.5703125" style="8" customWidth="1"/>
    <col min="5" max="5" width="18.28515625" style="8" customWidth="1"/>
    <col min="6" max="6" width="21.28515625" style="8" customWidth="1"/>
    <col min="7" max="7" width="7.28515625" style="8" customWidth="1"/>
    <col min="8" max="8" width="23.5703125" style="8" customWidth="1"/>
    <col min="9" max="9" width="19.28515625" style="8" customWidth="1"/>
    <col min="10" max="11" width="16.7109375" style="8" customWidth="1"/>
    <col min="12" max="12" width="4.5703125" style="8" customWidth="1"/>
    <col min="13" max="13" width="11.5703125" style="8" customWidth="1"/>
    <col min="14" max="14" width="6.5703125" style="8" customWidth="1"/>
    <col min="15" max="15" width="9" style="8" customWidth="1"/>
    <col min="16" max="16" width="12.140625" style="8" customWidth="1"/>
    <col min="17" max="17" width="10.85546875" style="8" customWidth="1"/>
    <col min="18" max="18" width="11.42578125" style="8" customWidth="1"/>
    <col min="19" max="19" width="9.7109375" style="8" customWidth="1"/>
    <col min="20" max="20" width="11.7109375" style="8" customWidth="1"/>
    <col min="21" max="21" width="9.85546875" style="8" customWidth="1"/>
    <col min="22" max="22" width="10" style="8" customWidth="1"/>
    <col min="23" max="16384" width="9.140625" style="8"/>
  </cols>
  <sheetData>
    <row r="23" spans="5:11" ht="53.25" customHeight="1" x14ac:dyDescent="0.25">
      <c r="E23" s="19" t="s">
        <v>1</v>
      </c>
      <c r="F23" s="20" t="s">
        <v>21</v>
      </c>
    </row>
    <row r="24" spans="5:11" ht="28.9" customHeight="1" x14ac:dyDescent="0.25">
      <c r="E24" s="12">
        <v>1</v>
      </c>
      <c r="F24" s="12"/>
    </row>
    <row r="25" spans="5:11" ht="29.45" customHeight="1" x14ac:dyDescent="0.25">
      <c r="E25" s="12">
        <v>2</v>
      </c>
      <c r="F25" s="12"/>
    </row>
    <row r="26" spans="5:11" ht="30" customHeight="1" x14ac:dyDescent="0.25">
      <c r="E26" s="12">
        <v>3</v>
      </c>
      <c r="F26" s="12">
        <v>13</v>
      </c>
      <c r="H26" s="21"/>
    </row>
    <row r="27" spans="5:11" ht="25.9" customHeight="1" x14ac:dyDescent="0.25">
      <c r="E27" s="12">
        <v>4</v>
      </c>
      <c r="F27" s="12">
        <v>11.67</v>
      </c>
      <c r="H27" s="23"/>
    </row>
    <row r="28" spans="5:11" ht="33" customHeight="1" x14ac:dyDescent="0.25">
      <c r="E28" s="12">
        <v>5</v>
      </c>
      <c r="F28" s="22"/>
      <c r="H28" s="53">
        <f>(11.67+13+12)/3</f>
        <v>12.223333333333334</v>
      </c>
    </row>
    <row r="30" spans="5:11" ht="22.9" customHeight="1" x14ac:dyDescent="0.25"/>
    <row r="31" spans="5:11" ht="19.149999999999999" customHeight="1" x14ac:dyDescent="0.25"/>
    <row r="32" spans="5:11" ht="36" customHeight="1" x14ac:dyDescent="0.25">
      <c r="K32" s="10"/>
    </row>
    <row r="33" spans="11:18" ht="33" customHeight="1" x14ac:dyDescent="0.25">
      <c r="K33" s="11"/>
    </row>
    <row r="34" spans="11:18" x14ac:dyDescent="0.25">
      <c r="K34" s="11"/>
    </row>
    <row r="35" spans="11:18" x14ac:dyDescent="0.25">
      <c r="K35" s="11"/>
    </row>
    <row r="36" spans="11:18" x14ac:dyDescent="0.25">
      <c r="K36" s="11"/>
    </row>
    <row r="37" spans="11:18" x14ac:dyDescent="0.25">
      <c r="K37" s="11"/>
    </row>
    <row r="38" spans="11:18" ht="31.5" customHeight="1" x14ac:dyDescent="0.25">
      <c r="K38" s="11"/>
      <c r="N38" s="75">
        <f>(12.2233*3)-11.67-13</f>
        <v>11.999899999999997</v>
      </c>
      <c r="O38" s="76"/>
      <c r="P38" s="77"/>
    </row>
    <row r="39" spans="11:18" x14ac:dyDescent="0.25">
      <c r="K39" s="11"/>
    </row>
    <row r="41" spans="11:18" ht="36" x14ac:dyDescent="0.25">
      <c r="N41" s="86" t="s">
        <v>53</v>
      </c>
      <c r="O41" s="87"/>
      <c r="P41" s="88"/>
      <c r="Q41" s="73">
        <f>(11.9999+13+11.67)/3</f>
        <v>12.2233</v>
      </c>
      <c r="R41" s="74"/>
    </row>
  </sheetData>
  <mergeCells count="3">
    <mergeCell ref="Q41:R41"/>
    <mergeCell ref="N38:P38"/>
    <mergeCell ref="N41:P41"/>
  </mergeCells>
  <pageMargins left="0.7" right="0.7" top="0.75" bottom="0.75" header="0.3" footer="0.3"/>
  <pageSetup scale="3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23:K39"/>
  <sheetViews>
    <sheetView zoomScale="60" zoomScaleNormal="60" workbookViewId="0"/>
  </sheetViews>
  <sheetFormatPr defaultColWidth="9.140625" defaultRowHeight="15" x14ac:dyDescent="0.25"/>
  <cols>
    <col min="1" max="1" width="18.42578125" style="8" customWidth="1"/>
    <col min="2" max="2" width="10.7109375" style="8" customWidth="1"/>
    <col min="3" max="3" width="9.140625" style="8"/>
    <col min="4" max="4" width="10.5703125" style="8" customWidth="1"/>
    <col min="5" max="5" width="18.28515625" style="8" customWidth="1"/>
    <col min="6" max="6" width="21.28515625" style="8" customWidth="1"/>
    <col min="7" max="7" width="7.28515625" style="8" customWidth="1"/>
    <col min="8" max="8" width="23.5703125" style="8" customWidth="1"/>
    <col min="9" max="9" width="19.28515625" style="8" customWidth="1"/>
    <col min="10" max="11" width="16.7109375" style="8" customWidth="1"/>
    <col min="12" max="12" width="4.5703125" style="8" customWidth="1"/>
    <col min="13" max="13" width="11.5703125" style="8" customWidth="1"/>
    <col min="14" max="14" width="6.5703125" style="8" customWidth="1"/>
    <col min="15" max="15" width="9" style="8" customWidth="1"/>
    <col min="16" max="16" width="12.140625" style="8" customWidth="1"/>
    <col min="17" max="17" width="10.85546875" style="8" customWidth="1"/>
    <col min="18" max="18" width="11.42578125" style="8" customWidth="1"/>
    <col min="19" max="19" width="9.7109375" style="8" customWidth="1"/>
    <col min="20" max="20" width="11.7109375" style="8" customWidth="1"/>
    <col min="21" max="21" width="9.85546875" style="8" customWidth="1"/>
    <col min="22" max="22" width="10" style="8" customWidth="1"/>
    <col min="23" max="16384" width="9.140625" style="8"/>
  </cols>
  <sheetData>
    <row r="23" spans="5:11" ht="53.25" customHeight="1" x14ac:dyDescent="0.25">
      <c r="E23" s="19" t="s">
        <v>1</v>
      </c>
      <c r="F23" s="20" t="s">
        <v>21</v>
      </c>
    </row>
    <row r="24" spans="5:11" ht="28.9" customHeight="1" x14ac:dyDescent="0.25">
      <c r="E24" s="12">
        <v>1</v>
      </c>
      <c r="F24" s="12"/>
    </row>
    <row r="25" spans="5:11" ht="29.45" customHeight="1" x14ac:dyDescent="0.25">
      <c r="E25" s="12">
        <v>2</v>
      </c>
      <c r="F25" s="12"/>
    </row>
    <row r="26" spans="5:11" ht="30" customHeight="1" x14ac:dyDescent="0.25">
      <c r="E26" s="12">
        <v>3</v>
      </c>
      <c r="F26" s="12">
        <v>13</v>
      </c>
      <c r="H26" s="21"/>
    </row>
    <row r="27" spans="5:11" ht="25.9" customHeight="1" x14ac:dyDescent="0.25">
      <c r="E27" s="12">
        <v>4</v>
      </c>
      <c r="F27" s="12">
        <v>11.67</v>
      </c>
      <c r="H27" s="23"/>
    </row>
    <row r="28" spans="5:11" ht="33" customHeight="1" x14ac:dyDescent="0.25">
      <c r="E28" s="12">
        <v>5</v>
      </c>
      <c r="F28" s="22"/>
      <c r="H28" s="24">
        <f>(11.67+13+12)/3</f>
        <v>12.223333333333334</v>
      </c>
    </row>
    <row r="30" spans="5:11" ht="22.9" customHeight="1" x14ac:dyDescent="0.25"/>
    <row r="31" spans="5:11" ht="19.149999999999999" customHeight="1" x14ac:dyDescent="0.25"/>
    <row r="32" spans="5:11" ht="36" customHeight="1" x14ac:dyDescent="0.25">
      <c r="K32" s="10"/>
    </row>
    <row r="33" spans="11:11" ht="33" customHeight="1" x14ac:dyDescent="0.25">
      <c r="K33" s="11"/>
    </row>
    <row r="34" spans="11:11" x14ac:dyDescent="0.25">
      <c r="K34" s="11"/>
    </row>
    <row r="35" spans="11:11" x14ac:dyDescent="0.25">
      <c r="K35" s="11"/>
    </row>
    <row r="36" spans="11:11" x14ac:dyDescent="0.25">
      <c r="K36" s="11"/>
    </row>
    <row r="37" spans="11:11" x14ac:dyDescent="0.25">
      <c r="K37" s="11"/>
    </row>
    <row r="38" spans="11:11" ht="31.5" customHeight="1" x14ac:dyDescent="0.25">
      <c r="K38" s="11"/>
    </row>
    <row r="39" spans="11:11" x14ac:dyDescent="0.25">
      <c r="K39" s="11"/>
    </row>
  </sheetData>
  <pageMargins left="0.7" right="0.7" top="0.75" bottom="0.75" header="0.3" footer="0.3"/>
  <pageSetup scale="5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7:H31"/>
  <sheetViews>
    <sheetView zoomScale="70" zoomScaleNormal="70" workbookViewId="0">
      <selection activeCell="Q31" sqref="A1:Q31"/>
    </sheetView>
  </sheetViews>
  <sheetFormatPr defaultColWidth="9.140625" defaultRowHeight="15" x14ac:dyDescent="0.25"/>
  <cols>
    <col min="1" max="1" width="9.140625" style="8"/>
    <col min="2" max="2" width="10.5703125" style="8" customWidth="1"/>
    <col min="3" max="3" width="18.28515625" style="8" customWidth="1"/>
    <col min="4" max="4" width="18.7109375" style="8" customWidth="1"/>
    <col min="5" max="5" width="25.7109375" style="8" customWidth="1"/>
    <col min="6" max="6" width="21" style="8" customWidth="1"/>
    <col min="7" max="7" width="19.28515625" style="8" customWidth="1"/>
    <col min="8" max="9" width="16.7109375" style="8" customWidth="1"/>
    <col min="10" max="10" width="14.28515625" style="8" customWidth="1"/>
    <col min="11" max="11" width="15.7109375" style="8" customWidth="1"/>
    <col min="12" max="12" width="19.5703125" style="8" customWidth="1"/>
    <col min="13" max="13" width="21.28515625" style="8" customWidth="1"/>
    <col min="14" max="14" width="18.28515625" style="8" customWidth="1"/>
    <col min="15" max="15" width="20.140625" style="8" customWidth="1"/>
    <col min="16" max="16" width="11.42578125" style="8" customWidth="1"/>
    <col min="17" max="17" width="9.7109375" style="8" customWidth="1"/>
    <col min="18" max="18" width="11.7109375" style="8" customWidth="1"/>
    <col min="19" max="19" width="9.85546875" style="8" customWidth="1"/>
    <col min="20" max="20" width="10" style="8" customWidth="1"/>
    <col min="21" max="16384" width="9.140625" style="8"/>
  </cols>
  <sheetData>
    <row r="17" spans="3:8" ht="43.15" customHeight="1" x14ac:dyDescent="0.25"/>
    <row r="19" spans="3:8" ht="27" x14ac:dyDescent="0.25">
      <c r="C19" s="25" t="s">
        <v>1</v>
      </c>
      <c r="D19" s="25" t="s">
        <v>2</v>
      </c>
      <c r="E19" s="25" t="s">
        <v>4</v>
      </c>
      <c r="F19" s="25" t="s">
        <v>5</v>
      </c>
    </row>
    <row r="20" spans="3:8" ht="27" x14ac:dyDescent="0.25">
      <c r="C20" s="26">
        <v>1</v>
      </c>
      <c r="D20" s="26">
        <v>90</v>
      </c>
      <c r="E20" s="26">
        <v>0.1</v>
      </c>
      <c r="F20" s="27"/>
    </row>
    <row r="21" spans="3:8" ht="27" x14ac:dyDescent="0.25">
      <c r="C21" s="26">
        <v>2</v>
      </c>
      <c r="D21" s="26">
        <v>100</v>
      </c>
      <c r="E21" s="54">
        <v>0.1</v>
      </c>
      <c r="F21" s="29"/>
    </row>
    <row r="22" spans="3:8" ht="27" x14ac:dyDescent="0.25">
      <c r="C22" s="26">
        <v>3</v>
      </c>
      <c r="D22" s="26">
        <v>105</v>
      </c>
      <c r="E22" s="28">
        <v>0.1</v>
      </c>
      <c r="F22" s="29"/>
    </row>
    <row r="23" spans="3:8" ht="28.5" x14ac:dyDescent="0.25">
      <c r="C23" s="26">
        <v>4</v>
      </c>
      <c r="D23" s="26">
        <v>95</v>
      </c>
      <c r="E23" s="28">
        <v>0.15</v>
      </c>
      <c r="F23" s="29"/>
      <c r="H23" s="55">
        <f>((76.25-(105*0.1)-(95*0.15)-(110*0.25)-(35*0.4))/100)</f>
        <v>0.1</v>
      </c>
    </row>
    <row r="24" spans="3:8" ht="27" x14ac:dyDescent="0.25">
      <c r="C24" s="26">
        <v>5</v>
      </c>
      <c r="D24" s="26">
        <v>110</v>
      </c>
      <c r="E24" s="28">
        <v>0.25</v>
      </c>
      <c r="F24" s="29"/>
    </row>
    <row r="25" spans="3:8" ht="27" x14ac:dyDescent="0.25">
      <c r="C25" s="26">
        <v>6</v>
      </c>
      <c r="D25" s="26">
        <v>35</v>
      </c>
      <c r="E25" s="28">
        <v>0.4</v>
      </c>
      <c r="F25" s="29"/>
    </row>
    <row r="26" spans="3:8" ht="37.9" customHeight="1" x14ac:dyDescent="0.25">
      <c r="C26" s="26">
        <v>7</v>
      </c>
      <c r="D26" s="26"/>
      <c r="E26" s="30"/>
      <c r="F26" s="31">
        <f>100*0.1+105*0.1+95*0.15+110*0.25+35*0.4</f>
        <v>76.25</v>
      </c>
    </row>
    <row r="30" spans="3:8" ht="14.45" customHeight="1" x14ac:dyDescent="0.25"/>
    <row r="31" spans="3:8" ht="14.45" customHeight="1" x14ac:dyDescent="0.25"/>
  </sheetData>
  <pageMargins left="0.7" right="0.7" top="0.75" bottom="0.75" header="0.3" footer="0.3"/>
  <pageSetup scale="4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7:F31"/>
  <sheetViews>
    <sheetView zoomScale="70" zoomScaleNormal="70" workbookViewId="0"/>
  </sheetViews>
  <sheetFormatPr defaultColWidth="9.140625" defaultRowHeight="15" x14ac:dyDescent="0.25"/>
  <cols>
    <col min="1" max="1" width="9.140625" style="8"/>
    <col min="2" max="2" width="10.5703125" style="8" customWidth="1"/>
    <col min="3" max="3" width="18.28515625" style="8" customWidth="1"/>
    <col min="4" max="4" width="18.7109375" style="8" customWidth="1"/>
    <col min="5" max="5" width="25.7109375" style="8" customWidth="1"/>
    <col min="6" max="6" width="21" style="8" customWidth="1"/>
    <col min="7" max="7" width="19.28515625" style="8" customWidth="1"/>
    <col min="8" max="9" width="16.7109375" style="8" customWidth="1"/>
    <col min="10" max="10" width="14.28515625" style="8" customWidth="1"/>
    <col min="11" max="11" width="15.7109375" style="8" customWidth="1"/>
    <col min="12" max="12" width="19.5703125" style="8" customWidth="1"/>
    <col min="13" max="13" width="21.28515625" style="8" customWidth="1"/>
    <col min="14" max="14" width="18.28515625" style="8" customWidth="1"/>
    <col min="15" max="15" width="20.140625" style="8" customWidth="1"/>
    <col min="16" max="16" width="11.42578125" style="8" customWidth="1"/>
    <col min="17" max="17" width="9.7109375" style="8" customWidth="1"/>
    <col min="18" max="18" width="11.7109375" style="8" customWidth="1"/>
    <col min="19" max="19" width="9.85546875" style="8" customWidth="1"/>
    <col min="20" max="20" width="10" style="8" customWidth="1"/>
    <col min="21" max="16384" width="9.140625" style="8"/>
  </cols>
  <sheetData>
    <row r="17" spans="3:6" ht="43.15" customHeight="1" x14ac:dyDescent="0.25"/>
    <row r="19" spans="3:6" ht="27" x14ac:dyDescent="0.25">
      <c r="C19" s="25" t="s">
        <v>1</v>
      </c>
      <c r="D19" s="25" t="s">
        <v>2</v>
      </c>
      <c r="E19" s="25" t="s">
        <v>4</v>
      </c>
      <c r="F19" s="25" t="s">
        <v>5</v>
      </c>
    </row>
    <row r="20" spans="3:6" ht="27" x14ac:dyDescent="0.25">
      <c r="C20" s="26">
        <v>1</v>
      </c>
      <c r="D20" s="26">
        <v>90</v>
      </c>
      <c r="E20" s="26">
        <v>0.1</v>
      </c>
      <c r="F20" s="27"/>
    </row>
    <row r="21" spans="3:6" ht="27" x14ac:dyDescent="0.25">
      <c r="C21" s="26">
        <v>2</v>
      </c>
      <c r="D21" s="26">
        <v>100</v>
      </c>
      <c r="E21" s="28"/>
      <c r="F21" s="29"/>
    </row>
    <row r="22" spans="3:6" ht="27" x14ac:dyDescent="0.25">
      <c r="C22" s="26">
        <v>3</v>
      </c>
      <c r="D22" s="26">
        <v>105</v>
      </c>
      <c r="E22" s="28">
        <v>0.1</v>
      </c>
      <c r="F22" s="29"/>
    </row>
    <row r="23" spans="3:6" ht="27" x14ac:dyDescent="0.25">
      <c r="C23" s="26">
        <v>4</v>
      </c>
      <c r="D23" s="26">
        <v>95</v>
      </c>
      <c r="E23" s="28">
        <v>0.15</v>
      </c>
      <c r="F23" s="29"/>
    </row>
    <row r="24" spans="3:6" ht="27" x14ac:dyDescent="0.25">
      <c r="C24" s="26">
        <v>5</v>
      </c>
      <c r="D24" s="26">
        <v>110</v>
      </c>
      <c r="E24" s="28">
        <v>0.25</v>
      </c>
      <c r="F24" s="29"/>
    </row>
    <row r="25" spans="3:6" ht="27" x14ac:dyDescent="0.25">
      <c r="C25" s="26">
        <v>6</v>
      </c>
      <c r="D25" s="26">
        <v>35</v>
      </c>
      <c r="E25" s="28">
        <v>0.4</v>
      </c>
      <c r="F25" s="29"/>
    </row>
    <row r="26" spans="3:6" ht="37.9" customHeight="1" x14ac:dyDescent="0.25">
      <c r="C26" s="26">
        <v>7</v>
      </c>
      <c r="D26" s="26"/>
      <c r="E26" s="30"/>
      <c r="F26" s="31">
        <f>100*0.1+105*0.1+95*0.15+110*0.25+35*0.4</f>
        <v>76.25</v>
      </c>
    </row>
    <row r="30" spans="3:6" ht="14.45" customHeight="1" x14ac:dyDescent="0.25"/>
    <row r="31" spans="3:6" ht="14.45" customHeight="1" x14ac:dyDescent="0.25"/>
  </sheetData>
  <pageMargins left="0.7" right="0.7" top="0.75" bottom="0.75" header="0.3" footer="0.3"/>
  <pageSetup scale="5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0:M70"/>
  <sheetViews>
    <sheetView zoomScale="70" zoomScaleNormal="70" workbookViewId="0">
      <selection activeCell="Q32" sqref="A1:Q32"/>
    </sheetView>
  </sheetViews>
  <sheetFormatPr defaultColWidth="9.140625" defaultRowHeight="15" x14ac:dyDescent="0.25"/>
  <cols>
    <col min="1" max="1" width="9.140625" style="8"/>
    <col min="2" max="2" width="9.28515625" style="8" customWidth="1"/>
    <col min="3" max="3" width="18.42578125" style="8" customWidth="1"/>
    <col min="4" max="4" width="10.7109375" style="8" customWidth="1"/>
    <col min="5" max="5" width="9.140625" style="8"/>
    <col min="6" max="6" width="12.5703125" style="8" customWidth="1"/>
    <col min="7" max="7" width="19.85546875" style="8" customWidth="1"/>
    <col min="8" max="8" width="26" style="8" customWidth="1"/>
    <col min="9" max="9" width="25.140625" style="8" customWidth="1"/>
    <col min="10" max="10" width="25.5703125" style="8" customWidth="1"/>
    <col min="11" max="11" width="15.7109375" style="8" customWidth="1"/>
    <col min="12" max="13" width="16.7109375" style="8" customWidth="1"/>
    <col min="14" max="14" width="4.5703125" style="8" customWidth="1"/>
    <col min="15" max="15" width="16.85546875" style="8" customWidth="1"/>
    <col min="16" max="16" width="13" style="8" customWidth="1"/>
    <col min="17" max="17" width="17" style="8" customWidth="1"/>
    <col min="18" max="18" width="6.28515625" style="8" customWidth="1"/>
    <col min="19" max="19" width="17.28515625" style="8" customWidth="1"/>
    <col min="20" max="20" width="6.28515625" style="8" customWidth="1"/>
    <col min="21" max="21" width="14.7109375" style="8" customWidth="1"/>
    <col min="22" max="22" width="9.140625" style="8"/>
    <col min="23" max="23" width="17.42578125" style="8" customWidth="1"/>
    <col min="24" max="16384" width="9.140625" style="8"/>
  </cols>
  <sheetData>
    <row r="20" ht="2.25" customHeight="1" x14ac:dyDescent="0.25"/>
    <row r="21" ht="42" customHeight="1" x14ac:dyDescent="0.25"/>
    <row r="22" ht="47.45" customHeight="1" x14ac:dyDescent="0.25"/>
    <row r="23" ht="28.15" customHeight="1" x14ac:dyDescent="0.25"/>
    <row r="24" ht="25.15" customHeight="1" x14ac:dyDescent="0.25"/>
    <row r="25" ht="25.9" customHeight="1" x14ac:dyDescent="0.25"/>
    <row r="26" ht="21" customHeight="1" x14ac:dyDescent="0.25"/>
    <row r="27" ht="24" customHeight="1" x14ac:dyDescent="0.25"/>
    <row r="28" ht="25.15" customHeight="1" x14ac:dyDescent="0.25"/>
    <row r="29" ht="16.899999999999999" customHeight="1" x14ac:dyDescent="0.25"/>
    <row r="30" ht="19.899999999999999" customHeight="1" x14ac:dyDescent="0.25"/>
    <row r="31" ht="18.600000000000001" customHeight="1" x14ac:dyDescent="0.25"/>
    <row r="32" ht="18" customHeight="1" x14ac:dyDescent="0.25"/>
    <row r="33" spans="2:13" ht="18" customHeight="1" x14ac:dyDescent="0.25"/>
    <row r="34" spans="2:13" ht="15.6" customHeight="1" x14ac:dyDescent="0.25">
      <c r="F34" s="32"/>
      <c r="G34" s="32"/>
      <c r="H34" s="32"/>
      <c r="I34" s="32"/>
      <c r="K34" s="32"/>
    </row>
    <row r="35" spans="2:13" ht="15.6" customHeight="1" x14ac:dyDescent="0.25">
      <c r="E35" s="32"/>
      <c r="F35" s="32"/>
      <c r="G35" s="32"/>
      <c r="H35" s="32"/>
      <c r="I35" s="32"/>
      <c r="K35" s="32"/>
    </row>
    <row r="36" spans="2:13" x14ac:dyDescent="0.25">
      <c r="E36" s="32"/>
      <c r="F36" s="32"/>
      <c r="G36" s="32"/>
      <c r="H36" s="32"/>
      <c r="I36" s="32"/>
      <c r="K36" s="32"/>
    </row>
    <row r="37" spans="2:13" ht="51.6" customHeight="1" x14ac:dyDescent="0.25">
      <c r="E37" s="32"/>
      <c r="F37" s="32"/>
      <c r="G37" s="32"/>
      <c r="H37" s="32"/>
      <c r="I37" s="32"/>
      <c r="J37" s="32"/>
      <c r="K37" s="32"/>
    </row>
    <row r="38" spans="2:13" ht="24" customHeight="1" x14ac:dyDescent="0.25">
      <c r="E38" s="32"/>
      <c r="F38" s="32"/>
      <c r="G38" s="32"/>
      <c r="H38" s="32"/>
      <c r="I38" s="32"/>
      <c r="J38" s="32"/>
      <c r="K38" s="32"/>
    </row>
    <row r="39" spans="2:13" ht="24.6" customHeight="1" x14ac:dyDescent="0.25">
      <c r="E39" s="32"/>
      <c r="F39" s="32"/>
      <c r="G39" s="32"/>
      <c r="H39" s="32"/>
      <c r="I39" s="32"/>
      <c r="J39" s="32"/>
      <c r="K39" s="32"/>
    </row>
    <row r="40" spans="2:13" ht="22.15" customHeight="1" x14ac:dyDescent="0.25">
      <c r="E40" s="32"/>
      <c r="F40" s="32"/>
      <c r="G40" s="32"/>
      <c r="H40" s="32"/>
      <c r="I40" s="32"/>
      <c r="J40" s="32"/>
      <c r="K40" s="32"/>
    </row>
    <row r="41" spans="2:13" ht="21.6" customHeight="1" x14ac:dyDescent="0.25">
      <c r="E41" s="32"/>
      <c r="F41" s="32"/>
      <c r="G41" s="32"/>
      <c r="H41" s="32"/>
      <c r="I41" s="32"/>
      <c r="J41" s="32"/>
      <c r="K41" s="32"/>
      <c r="M41" s="10"/>
    </row>
    <row r="42" spans="2:13" ht="27.6" customHeight="1" x14ac:dyDescent="0.25">
      <c r="E42" s="32"/>
      <c r="F42" s="32"/>
      <c r="G42" s="32"/>
      <c r="H42" s="32"/>
      <c r="I42" s="32"/>
      <c r="J42" s="32"/>
      <c r="K42" s="32"/>
      <c r="M42" s="11"/>
    </row>
    <row r="43" spans="2:13" x14ac:dyDescent="0.25">
      <c r="C43" s="32"/>
      <c r="D43" s="32"/>
      <c r="E43" s="32"/>
      <c r="F43" s="32"/>
      <c r="G43" s="32"/>
      <c r="H43" s="32"/>
      <c r="I43" s="32"/>
      <c r="J43" s="32"/>
      <c r="K43" s="32"/>
      <c r="M43" s="11"/>
    </row>
    <row r="44" spans="2:13" x14ac:dyDescent="0.25">
      <c r="C44" s="32"/>
      <c r="D44" s="32"/>
      <c r="E44" s="32"/>
      <c r="F44" s="32"/>
      <c r="G44" s="32"/>
      <c r="H44" s="32"/>
      <c r="I44" s="32"/>
      <c r="J44" s="32"/>
      <c r="K44" s="32"/>
      <c r="M44" s="11"/>
    </row>
    <row r="45" spans="2:13" x14ac:dyDescent="0.25">
      <c r="C45" s="32"/>
      <c r="D45" s="32"/>
      <c r="E45" s="32"/>
      <c r="F45" s="32"/>
      <c r="G45" s="32"/>
      <c r="H45" s="32"/>
      <c r="I45" s="32"/>
      <c r="J45" s="32"/>
      <c r="M45" s="11"/>
    </row>
    <row r="46" spans="2:13" ht="15" customHeight="1" x14ac:dyDescent="0.25">
      <c r="C46" s="32"/>
      <c r="D46" s="32"/>
      <c r="E46" s="32"/>
      <c r="F46" s="32"/>
      <c r="G46" s="32"/>
      <c r="H46" s="32"/>
      <c r="I46" s="32"/>
      <c r="J46" s="32"/>
      <c r="M46" s="11"/>
    </row>
    <row r="47" spans="2:13" ht="14.45" customHeight="1" x14ac:dyDescent="0.25">
      <c r="B47" s="33"/>
      <c r="C47" s="32"/>
      <c r="D47" s="32"/>
      <c r="E47" s="32"/>
      <c r="F47" s="32"/>
      <c r="G47" s="32"/>
      <c r="H47" s="32"/>
      <c r="I47" s="32"/>
      <c r="J47" s="32"/>
      <c r="K47" s="32"/>
      <c r="M47" s="11"/>
    </row>
    <row r="48" spans="2:13" ht="14.45" customHeight="1" x14ac:dyDescent="0.25">
      <c r="B48" s="33"/>
      <c r="C48" s="32"/>
      <c r="D48" s="32"/>
      <c r="E48" s="32"/>
      <c r="F48" s="32"/>
      <c r="G48" s="32"/>
      <c r="H48" s="32"/>
      <c r="I48" s="32"/>
      <c r="J48" s="32"/>
      <c r="K48" s="32"/>
      <c r="M48" s="11"/>
    </row>
    <row r="49" spans="3:13" x14ac:dyDescent="0.25">
      <c r="C49" s="32"/>
      <c r="D49" s="32"/>
      <c r="E49" s="32"/>
      <c r="F49" s="32"/>
      <c r="G49" s="32"/>
      <c r="H49" s="32"/>
      <c r="I49" s="32"/>
      <c r="J49" s="32"/>
      <c r="K49" s="32"/>
      <c r="M49" s="11"/>
    </row>
    <row r="50" spans="3:13" x14ac:dyDescent="0.25">
      <c r="C50" s="32"/>
      <c r="D50" s="32"/>
      <c r="E50" s="32"/>
      <c r="F50" s="32"/>
      <c r="G50" s="32"/>
      <c r="H50" s="32"/>
      <c r="I50" s="32"/>
      <c r="J50" s="32"/>
      <c r="K50" s="32"/>
      <c r="M50" s="11"/>
    </row>
    <row r="51" spans="3:13" x14ac:dyDescent="0.25">
      <c r="C51" s="32"/>
      <c r="D51" s="32"/>
      <c r="E51" s="32"/>
      <c r="F51" s="32"/>
      <c r="G51" s="32"/>
      <c r="H51" s="32"/>
      <c r="I51" s="32"/>
      <c r="J51" s="32"/>
      <c r="K51" s="32"/>
    </row>
    <row r="52" spans="3:13" x14ac:dyDescent="0.25">
      <c r="C52" s="32"/>
      <c r="D52" s="32"/>
      <c r="E52" s="32"/>
      <c r="F52" s="32"/>
      <c r="G52" s="32"/>
      <c r="H52" s="32"/>
      <c r="I52" s="32"/>
      <c r="J52" s="32"/>
      <c r="K52" s="32"/>
    </row>
    <row r="53" spans="3:13" x14ac:dyDescent="0.25">
      <c r="C53" s="32"/>
      <c r="D53" s="32"/>
      <c r="E53" s="32"/>
      <c r="F53" s="32"/>
      <c r="G53" s="32"/>
      <c r="H53" s="32"/>
      <c r="I53" s="32"/>
      <c r="J53" s="32"/>
      <c r="K53" s="32"/>
    </row>
    <row r="54" spans="3:13" x14ac:dyDescent="0.25">
      <c r="C54" s="32"/>
      <c r="D54" s="32"/>
      <c r="E54" s="32"/>
      <c r="F54" s="32"/>
      <c r="G54" s="32"/>
      <c r="H54" s="32"/>
      <c r="I54" s="32"/>
      <c r="J54" s="32"/>
      <c r="K54" s="32"/>
    </row>
    <row r="55" spans="3:13" x14ac:dyDescent="0.25">
      <c r="C55" s="32"/>
      <c r="D55" s="32"/>
      <c r="E55" s="32"/>
      <c r="F55" s="32"/>
      <c r="G55" s="32"/>
      <c r="H55" s="32"/>
      <c r="I55" s="32"/>
      <c r="J55" s="32"/>
      <c r="K55" s="32"/>
    </row>
    <row r="56" spans="3:13" x14ac:dyDescent="0.25">
      <c r="C56" s="32"/>
      <c r="D56" s="32"/>
      <c r="E56" s="32"/>
      <c r="F56" s="32"/>
      <c r="G56" s="32"/>
      <c r="H56" s="32"/>
      <c r="I56" s="32"/>
      <c r="J56" s="32"/>
      <c r="K56" s="32"/>
    </row>
    <row r="57" spans="3:13" x14ac:dyDescent="0.25">
      <c r="C57" s="32"/>
      <c r="D57" s="32"/>
      <c r="E57" s="32"/>
      <c r="F57" s="32"/>
      <c r="G57" s="32"/>
      <c r="H57" s="32"/>
      <c r="I57" s="32"/>
      <c r="J57" s="32"/>
      <c r="K57" s="32"/>
    </row>
    <row r="58" spans="3:13" x14ac:dyDescent="0.25">
      <c r="C58" s="32"/>
      <c r="D58" s="32"/>
      <c r="E58" s="32"/>
      <c r="F58" s="32"/>
      <c r="G58" s="32"/>
      <c r="H58" s="32"/>
      <c r="I58" s="32"/>
      <c r="J58" s="32"/>
      <c r="K58" s="32"/>
    </row>
    <row r="59" spans="3:13" x14ac:dyDescent="0.25">
      <c r="C59" s="32"/>
      <c r="D59" s="32"/>
      <c r="E59" s="32"/>
      <c r="F59" s="32"/>
      <c r="G59" s="32"/>
      <c r="H59" s="32"/>
      <c r="I59" s="32"/>
      <c r="J59" s="32"/>
      <c r="K59" s="32"/>
    </row>
    <row r="60" spans="3:13" x14ac:dyDescent="0.25">
      <c r="C60" s="32"/>
      <c r="D60" s="32"/>
      <c r="E60" s="32"/>
      <c r="F60" s="32"/>
      <c r="G60" s="32"/>
      <c r="H60" s="32"/>
      <c r="I60" s="32"/>
      <c r="J60" s="32"/>
      <c r="K60" s="32"/>
    </row>
    <row r="61" spans="3:13" x14ac:dyDescent="0.25">
      <c r="C61" s="32"/>
      <c r="D61" s="32"/>
      <c r="E61" s="32"/>
      <c r="F61" s="32"/>
      <c r="G61" s="32"/>
      <c r="H61" s="32"/>
      <c r="I61" s="32"/>
      <c r="J61" s="32"/>
      <c r="K61" s="32"/>
    </row>
    <row r="62" spans="3:13" x14ac:dyDescent="0.25">
      <c r="C62" s="32"/>
      <c r="D62" s="32"/>
      <c r="E62" s="32"/>
      <c r="F62" s="32"/>
      <c r="G62" s="32"/>
      <c r="H62" s="32"/>
      <c r="I62" s="32"/>
      <c r="J62" s="32"/>
      <c r="K62" s="32"/>
    </row>
    <row r="63" spans="3:13" x14ac:dyDescent="0.25">
      <c r="C63" s="32"/>
      <c r="D63" s="32"/>
      <c r="E63" s="32"/>
      <c r="F63" s="32"/>
      <c r="G63" s="32"/>
      <c r="H63" s="32"/>
      <c r="I63" s="32"/>
      <c r="J63" s="32"/>
      <c r="K63" s="32"/>
    </row>
    <row r="64" spans="3:13" x14ac:dyDescent="0.25">
      <c r="C64" s="32"/>
      <c r="D64" s="32"/>
      <c r="E64" s="32"/>
      <c r="F64" s="32"/>
      <c r="G64" s="32"/>
      <c r="H64" s="32"/>
      <c r="I64" s="32"/>
      <c r="J64" s="32"/>
      <c r="K64" s="32"/>
    </row>
    <row r="65" spans="3:11" ht="15" customHeight="1" x14ac:dyDescent="0.25">
      <c r="C65" s="32"/>
      <c r="D65" s="32"/>
      <c r="E65" s="32"/>
      <c r="F65" s="32"/>
      <c r="G65" s="32"/>
      <c r="H65" s="32"/>
      <c r="I65" s="32"/>
      <c r="J65" s="32"/>
      <c r="K65" s="32"/>
    </row>
    <row r="66" spans="3:11" ht="15" customHeight="1" x14ac:dyDescent="0.25">
      <c r="C66" s="32"/>
      <c r="D66" s="32"/>
      <c r="E66" s="32"/>
      <c r="F66" s="32"/>
      <c r="G66" s="32"/>
      <c r="H66" s="32"/>
      <c r="I66" s="32"/>
      <c r="J66" s="32"/>
      <c r="K66" s="32"/>
    </row>
    <row r="67" spans="3:11" x14ac:dyDescent="0.25">
      <c r="C67" s="32"/>
      <c r="D67" s="32"/>
      <c r="E67" s="32"/>
      <c r="F67" s="32"/>
      <c r="G67" s="32"/>
      <c r="H67" s="32"/>
      <c r="I67" s="32"/>
      <c r="J67" s="32"/>
      <c r="K67" s="32"/>
    </row>
    <row r="68" spans="3:11" x14ac:dyDescent="0.25">
      <c r="C68" s="32"/>
      <c r="D68" s="32"/>
      <c r="E68" s="32"/>
      <c r="F68" s="32"/>
      <c r="G68" s="32"/>
      <c r="H68" s="32"/>
      <c r="I68" s="32"/>
      <c r="J68" s="32"/>
      <c r="K68" s="32"/>
    </row>
    <row r="69" spans="3:11" x14ac:dyDescent="0.25">
      <c r="C69" s="32"/>
      <c r="D69" s="32"/>
      <c r="E69" s="32"/>
      <c r="F69" s="32"/>
      <c r="G69" s="32"/>
      <c r="H69" s="32"/>
      <c r="I69" s="32"/>
      <c r="J69" s="32"/>
      <c r="K69" s="32"/>
    </row>
    <row r="70" spans="3:11" x14ac:dyDescent="0.25">
      <c r="C70" s="32"/>
      <c r="D70" s="32"/>
      <c r="E70" s="32"/>
      <c r="F70" s="32"/>
      <c r="G70" s="32"/>
      <c r="H70" s="32"/>
      <c r="I70" s="32"/>
      <c r="J70" s="32"/>
      <c r="K70" s="32"/>
    </row>
  </sheetData>
  <pageMargins left="0.7" right="0.7" top="0.75" bottom="0.75" header="0.3" footer="0.3"/>
  <pageSetup scale="4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0:M70"/>
  <sheetViews>
    <sheetView zoomScale="70" zoomScaleNormal="70" workbookViewId="0"/>
  </sheetViews>
  <sheetFormatPr defaultColWidth="9.140625" defaultRowHeight="15" x14ac:dyDescent="0.25"/>
  <cols>
    <col min="1" max="1" width="9.140625" style="8"/>
    <col min="2" max="2" width="9.28515625" style="8" customWidth="1"/>
    <col min="3" max="3" width="18.42578125" style="8" customWidth="1"/>
    <col min="4" max="4" width="10.7109375" style="8" customWidth="1"/>
    <col min="5" max="5" width="9.140625" style="8"/>
    <col min="6" max="6" width="12.5703125" style="8" customWidth="1"/>
    <col min="7" max="7" width="19.85546875" style="8" customWidth="1"/>
    <col min="8" max="8" width="26" style="8" customWidth="1"/>
    <col min="9" max="9" width="25.140625" style="8" customWidth="1"/>
    <col min="10" max="10" width="25.5703125" style="8" customWidth="1"/>
    <col min="11" max="11" width="15.7109375" style="8" customWidth="1"/>
    <col min="12" max="13" width="16.7109375" style="8" customWidth="1"/>
    <col min="14" max="14" width="4.5703125" style="8" customWidth="1"/>
    <col min="15" max="15" width="16.85546875" style="8" customWidth="1"/>
    <col min="16" max="16" width="13" style="8" customWidth="1"/>
    <col min="17" max="17" width="17" style="8" customWidth="1"/>
    <col min="18" max="18" width="6.28515625" style="8" customWidth="1"/>
    <col min="19" max="19" width="17.28515625" style="8" customWidth="1"/>
    <col min="20" max="20" width="6.28515625" style="8" customWidth="1"/>
    <col min="21" max="21" width="14.7109375" style="8" customWidth="1"/>
    <col min="22" max="22" width="9.140625" style="8"/>
    <col min="23" max="23" width="17.42578125" style="8" customWidth="1"/>
    <col min="24" max="16384" width="9.140625" style="8"/>
  </cols>
  <sheetData>
    <row r="20" ht="2.25" customHeight="1" x14ac:dyDescent="0.25"/>
    <row r="21" ht="42" customHeight="1" x14ac:dyDescent="0.25"/>
    <row r="22" ht="47.45" customHeight="1" x14ac:dyDescent="0.25"/>
    <row r="23" ht="28.15" customHeight="1" x14ac:dyDescent="0.25"/>
    <row r="24" ht="25.15" customHeight="1" x14ac:dyDescent="0.25"/>
    <row r="25" ht="25.9" customHeight="1" x14ac:dyDescent="0.25"/>
    <row r="26" ht="21" customHeight="1" x14ac:dyDescent="0.25"/>
    <row r="27" ht="24" customHeight="1" x14ac:dyDescent="0.25"/>
    <row r="28" ht="25.15" customHeight="1" x14ac:dyDescent="0.25"/>
    <row r="29" ht="16.899999999999999" customHeight="1" x14ac:dyDescent="0.25"/>
    <row r="30" ht="19.899999999999999" customHeight="1" x14ac:dyDescent="0.25"/>
    <row r="31" ht="18.600000000000001" customHeight="1" x14ac:dyDescent="0.25"/>
    <row r="32" ht="18" customHeight="1" x14ac:dyDescent="0.25"/>
    <row r="33" spans="2:13" ht="18" customHeight="1" x14ac:dyDescent="0.25"/>
    <row r="34" spans="2:13" ht="15.6" customHeight="1" x14ac:dyDescent="0.25">
      <c r="F34" s="32"/>
      <c r="G34" s="32"/>
      <c r="H34" s="32"/>
      <c r="I34" s="32"/>
      <c r="K34" s="32"/>
    </row>
    <row r="35" spans="2:13" ht="15.6" customHeight="1" x14ac:dyDescent="0.25">
      <c r="E35" s="32"/>
      <c r="F35" s="32"/>
      <c r="G35" s="32"/>
      <c r="H35" s="32"/>
      <c r="I35" s="32"/>
      <c r="K35" s="32"/>
    </row>
    <row r="36" spans="2:13" x14ac:dyDescent="0.25">
      <c r="E36" s="32"/>
      <c r="F36" s="32"/>
      <c r="G36" s="32"/>
      <c r="H36" s="32"/>
      <c r="I36" s="32"/>
      <c r="K36" s="32"/>
    </row>
    <row r="37" spans="2:13" ht="51.6" customHeight="1" x14ac:dyDescent="0.25">
      <c r="E37" s="32"/>
      <c r="F37" s="32"/>
      <c r="G37" s="32"/>
      <c r="H37" s="32"/>
      <c r="I37" s="32"/>
      <c r="J37" s="32"/>
      <c r="K37" s="32"/>
    </row>
    <row r="38" spans="2:13" ht="24" customHeight="1" x14ac:dyDescent="0.25">
      <c r="E38" s="32"/>
      <c r="F38" s="32"/>
      <c r="G38" s="32"/>
      <c r="H38" s="32"/>
      <c r="I38" s="32"/>
      <c r="J38" s="32"/>
      <c r="K38" s="32"/>
    </row>
    <row r="39" spans="2:13" ht="24.6" customHeight="1" x14ac:dyDescent="0.25">
      <c r="E39" s="32"/>
      <c r="F39" s="32"/>
      <c r="G39" s="32"/>
      <c r="H39" s="32"/>
      <c r="I39" s="32"/>
      <c r="J39" s="32"/>
      <c r="K39" s="32"/>
    </row>
    <row r="40" spans="2:13" ht="22.15" customHeight="1" x14ac:dyDescent="0.25">
      <c r="E40" s="32"/>
      <c r="F40" s="32"/>
      <c r="G40" s="32"/>
      <c r="H40" s="32"/>
      <c r="I40" s="32"/>
      <c r="J40" s="32"/>
      <c r="K40" s="32"/>
    </row>
    <row r="41" spans="2:13" ht="21.6" customHeight="1" x14ac:dyDescent="0.25">
      <c r="E41" s="32"/>
      <c r="F41" s="32"/>
      <c r="G41" s="32"/>
      <c r="H41" s="32"/>
      <c r="I41" s="32"/>
      <c r="J41" s="32"/>
      <c r="K41" s="32"/>
      <c r="M41" s="10"/>
    </row>
    <row r="42" spans="2:13" ht="27.6" customHeight="1" x14ac:dyDescent="0.25">
      <c r="E42" s="32"/>
      <c r="F42" s="32"/>
      <c r="G42" s="32"/>
      <c r="H42" s="32"/>
      <c r="I42" s="32"/>
      <c r="J42" s="32"/>
      <c r="K42" s="32"/>
      <c r="M42" s="11"/>
    </row>
    <row r="43" spans="2:13" x14ac:dyDescent="0.25">
      <c r="C43" s="32"/>
      <c r="D43" s="32"/>
      <c r="E43" s="32"/>
      <c r="F43" s="32"/>
      <c r="G43" s="32"/>
      <c r="H43" s="32"/>
      <c r="I43" s="32"/>
      <c r="J43" s="32"/>
      <c r="K43" s="32"/>
      <c r="M43" s="11"/>
    </row>
    <row r="44" spans="2:13" x14ac:dyDescent="0.25">
      <c r="C44" s="32"/>
      <c r="D44" s="32"/>
      <c r="E44" s="32"/>
      <c r="F44" s="32"/>
      <c r="G44" s="32"/>
      <c r="H44" s="32"/>
      <c r="I44" s="32"/>
      <c r="J44" s="32"/>
      <c r="K44" s="32"/>
      <c r="M44" s="11"/>
    </row>
    <row r="45" spans="2:13" x14ac:dyDescent="0.25">
      <c r="C45" s="32"/>
      <c r="D45" s="32"/>
      <c r="E45" s="32"/>
      <c r="F45" s="32"/>
      <c r="G45" s="32"/>
      <c r="H45" s="32"/>
      <c r="I45" s="32"/>
      <c r="J45" s="32"/>
      <c r="M45" s="11"/>
    </row>
    <row r="46" spans="2:13" ht="15" customHeight="1" x14ac:dyDescent="0.25">
      <c r="C46" s="32"/>
      <c r="D46" s="32"/>
      <c r="E46" s="32"/>
      <c r="F46" s="32"/>
      <c r="G46" s="32"/>
      <c r="H46" s="32"/>
      <c r="I46" s="32"/>
      <c r="J46" s="32"/>
      <c r="M46" s="11"/>
    </row>
    <row r="47" spans="2:13" ht="14.45" customHeight="1" x14ac:dyDescent="0.25">
      <c r="B47" s="33"/>
      <c r="C47" s="32"/>
      <c r="D47" s="32"/>
      <c r="E47" s="32"/>
      <c r="F47" s="32"/>
      <c r="G47" s="32"/>
      <c r="H47" s="32"/>
      <c r="I47" s="32"/>
      <c r="J47" s="32"/>
      <c r="K47" s="32"/>
      <c r="M47" s="11"/>
    </row>
    <row r="48" spans="2:13" ht="14.45" customHeight="1" x14ac:dyDescent="0.25">
      <c r="B48" s="33"/>
      <c r="C48" s="32"/>
      <c r="D48" s="32"/>
      <c r="E48" s="32"/>
      <c r="F48" s="32"/>
      <c r="G48" s="32"/>
      <c r="H48" s="32"/>
      <c r="I48" s="32"/>
      <c r="J48" s="32"/>
      <c r="K48" s="32"/>
      <c r="M48" s="11"/>
    </row>
    <row r="49" spans="3:13" x14ac:dyDescent="0.25">
      <c r="C49" s="32"/>
      <c r="D49" s="32"/>
      <c r="E49" s="32"/>
      <c r="F49" s="32"/>
      <c r="G49" s="32"/>
      <c r="H49" s="32"/>
      <c r="I49" s="32"/>
      <c r="J49" s="32"/>
      <c r="K49" s="32"/>
      <c r="M49" s="11"/>
    </row>
    <row r="50" spans="3:13" x14ac:dyDescent="0.25">
      <c r="C50" s="32"/>
      <c r="D50" s="32"/>
      <c r="E50" s="32"/>
      <c r="F50" s="32"/>
      <c r="G50" s="32"/>
      <c r="H50" s="32"/>
      <c r="I50" s="32"/>
      <c r="J50" s="32"/>
      <c r="K50" s="32"/>
      <c r="M50" s="11"/>
    </row>
    <row r="51" spans="3:13" x14ac:dyDescent="0.25">
      <c r="C51" s="32"/>
      <c r="D51" s="32"/>
      <c r="E51" s="32"/>
      <c r="F51" s="32"/>
      <c r="G51" s="32"/>
      <c r="H51" s="32"/>
      <c r="I51" s="32"/>
      <c r="J51" s="32"/>
      <c r="K51" s="32"/>
    </row>
    <row r="52" spans="3:13" x14ac:dyDescent="0.25">
      <c r="C52" s="32"/>
      <c r="D52" s="32"/>
      <c r="E52" s="32"/>
      <c r="F52" s="32"/>
      <c r="G52" s="32"/>
      <c r="H52" s="32"/>
      <c r="I52" s="32"/>
      <c r="J52" s="32"/>
      <c r="K52" s="32"/>
    </row>
    <row r="53" spans="3:13" x14ac:dyDescent="0.25">
      <c r="C53" s="32"/>
      <c r="D53" s="32"/>
      <c r="E53" s="32"/>
      <c r="F53" s="32"/>
      <c r="G53" s="32"/>
      <c r="H53" s="32"/>
      <c r="I53" s="32"/>
      <c r="J53" s="32"/>
      <c r="K53" s="32"/>
    </row>
    <row r="54" spans="3:13" x14ac:dyDescent="0.25">
      <c r="C54" s="32"/>
      <c r="D54" s="32"/>
      <c r="E54" s="32"/>
      <c r="F54" s="32"/>
      <c r="G54" s="32"/>
      <c r="H54" s="32"/>
      <c r="I54" s="32"/>
      <c r="J54" s="32"/>
      <c r="K54" s="32"/>
    </row>
    <row r="55" spans="3:13" x14ac:dyDescent="0.25">
      <c r="C55" s="32"/>
      <c r="D55" s="32"/>
      <c r="E55" s="32"/>
      <c r="F55" s="32"/>
      <c r="G55" s="32"/>
      <c r="H55" s="32"/>
      <c r="I55" s="32"/>
      <c r="J55" s="32"/>
      <c r="K55" s="32"/>
    </row>
    <row r="56" spans="3:13" x14ac:dyDescent="0.25">
      <c r="C56" s="32"/>
      <c r="D56" s="32"/>
      <c r="E56" s="32"/>
      <c r="F56" s="32"/>
      <c r="G56" s="32"/>
      <c r="H56" s="32"/>
      <c r="I56" s="32"/>
      <c r="J56" s="32"/>
      <c r="K56" s="32"/>
    </row>
    <row r="57" spans="3:13" x14ac:dyDescent="0.25">
      <c r="C57" s="32"/>
      <c r="D57" s="32"/>
      <c r="E57" s="32"/>
      <c r="F57" s="32"/>
      <c r="G57" s="32"/>
      <c r="H57" s="32"/>
      <c r="I57" s="32"/>
      <c r="J57" s="32"/>
      <c r="K57" s="32"/>
    </row>
    <row r="58" spans="3:13" x14ac:dyDescent="0.25">
      <c r="C58" s="32"/>
      <c r="D58" s="32"/>
      <c r="E58" s="32"/>
      <c r="F58" s="32"/>
      <c r="G58" s="32"/>
      <c r="H58" s="32"/>
      <c r="I58" s="32"/>
      <c r="J58" s="32"/>
      <c r="K58" s="32"/>
    </row>
    <row r="59" spans="3:13" x14ac:dyDescent="0.25">
      <c r="C59" s="32"/>
      <c r="D59" s="32"/>
      <c r="E59" s="32"/>
      <c r="F59" s="32"/>
      <c r="G59" s="32"/>
      <c r="H59" s="32"/>
      <c r="I59" s="32"/>
      <c r="J59" s="32"/>
      <c r="K59" s="32"/>
    </row>
    <row r="60" spans="3:13" x14ac:dyDescent="0.25">
      <c r="C60" s="32"/>
      <c r="D60" s="32"/>
      <c r="E60" s="32"/>
      <c r="F60" s="32"/>
      <c r="G60" s="32"/>
      <c r="H60" s="32"/>
      <c r="I60" s="32"/>
      <c r="J60" s="32"/>
      <c r="K60" s="32"/>
    </row>
    <row r="61" spans="3:13" x14ac:dyDescent="0.25">
      <c r="C61" s="32"/>
      <c r="D61" s="32"/>
      <c r="E61" s="32"/>
      <c r="F61" s="32"/>
      <c r="G61" s="32"/>
      <c r="H61" s="32"/>
      <c r="I61" s="32"/>
      <c r="J61" s="32"/>
      <c r="K61" s="32"/>
    </row>
    <row r="62" spans="3:13" x14ac:dyDescent="0.25">
      <c r="C62" s="32"/>
      <c r="D62" s="32"/>
      <c r="E62" s="32"/>
      <c r="F62" s="32"/>
      <c r="G62" s="32"/>
      <c r="H62" s="32"/>
      <c r="I62" s="32"/>
      <c r="J62" s="32"/>
      <c r="K62" s="32"/>
    </row>
    <row r="63" spans="3:13" x14ac:dyDescent="0.25">
      <c r="C63" s="32"/>
      <c r="D63" s="32"/>
      <c r="E63" s="32"/>
      <c r="F63" s="32"/>
      <c r="G63" s="32"/>
      <c r="H63" s="32"/>
      <c r="I63" s="32"/>
      <c r="J63" s="32"/>
      <c r="K63" s="32"/>
    </row>
    <row r="64" spans="3:13" x14ac:dyDescent="0.25">
      <c r="C64" s="32"/>
      <c r="D64" s="32"/>
      <c r="E64" s="32"/>
      <c r="F64" s="32"/>
      <c r="G64" s="32"/>
      <c r="H64" s="32"/>
      <c r="I64" s="32"/>
      <c r="J64" s="32"/>
      <c r="K64" s="32"/>
    </row>
    <row r="65" spans="3:11" ht="15" customHeight="1" x14ac:dyDescent="0.25">
      <c r="C65" s="32"/>
      <c r="D65" s="32"/>
      <c r="E65" s="32"/>
      <c r="F65" s="32"/>
      <c r="G65" s="32"/>
      <c r="H65" s="32"/>
      <c r="I65" s="32"/>
      <c r="J65" s="32"/>
      <c r="K65" s="32"/>
    </row>
    <row r="66" spans="3:11" ht="15" customHeight="1" x14ac:dyDescent="0.25">
      <c r="C66" s="32"/>
      <c r="D66" s="32"/>
      <c r="E66" s="32"/>
      <c r="F66" s="32"/>
      <c r="G66" s="32"/>
      <c r="H66" s="32"/>
      <c r="I66" s="32"/>
      <c r="J66" s="32"/>
      <c r="K66" s="32"/>
    </row>
    <row r="67" spans="3:11" x14ac:dyDescent="0.25">
      <c r="C67" s="32"/>
      <c r="D67" s="32"/>
      <c r="E67" s="32"/>
      <c r="F67" s="32"/>
      <c r="G67" s="32"/>
      <c r="H67" s="32"/>
      <c r="I67" s="32"/>
      <c r="J67" s="32"/>
      <c r="K67" s="32"/>
    </row>
    <row r="68" spans="3:11" x14ac:dyDescent="0.25">
      <c r="C68" s="32"/>
      <c r="D68" s="32"/>
      <c r="E68" s="32"/>
      <c r="F68" s="32"/>
      <c r="G68" s="32"/>
      <c r="H68" s="32"/>
      <c r="I68" s="32"/>
      <c r="J68" s="32"/>
      <c r="K68" s="32"/>
    </row>
    <row r="69" spans="3:11" x14ac:dyDescent="0.25">
      <c r="C69" s="32"/>
      <c r="D69" s="32"/>
      <c r="E69" s="32"/>
      <c r="F69" s="32"/>
      <c r="G69" s="32"/>
      <c r="H69" s="32"/>
      <c r="I69" s="32"/>
      <c r="J69" s="32"/>
      <c r="K69" s="32"/>
    </row>
    <row r="70" spans="3:11" x14ac:dyDescent="0.25">
      <c r="C70" s="32"/>
      <c r="D70" s="32"/>
      <c r="E70" s="32"/>
      <c r="F70" s="32"/>
      <c r="G70" s="32"/>
      <c r="H70" s="32"/>
      <c r="I70" s="32"/>
      <c r="J70" s="32"/>
      <c r="K70" s="32"/>
    </row>
  </sheetData>
  <pageMargins left="0.7" right="0.7" top="0.75" bottom="0.75" header="0.3" footer="0.3"/>
  <pageSetup scale="41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M21:S58"/>
  <sheetViews>
    <sheetView zoomScale="70" zoomScaleNormal="70" workbookViewId="0">
      <selection activeCell="Z31" sqref="A1:Z31"/>
    </sheetView>
  </sheetViews>
  <sheetFormatPr defaultColWidth="9.140625" defaultRowHeight="15" x14ac:dyDescent="0.25"/>
  <cols>
    <col min="1" max="1" width="9.140625" style="8"/>
    <col min="2" max="2" width="9.28515625" style="8" customWidth="1"/>
    <col min="3" max="3" width="18.42578125" style="8" customWidth="1"/>
    <col min="4" max="4" width="10.7109375" style="8" customWidth="1"/>
    <col min="5" max="5" width="9.140625" style="8"/>
    <col min="6" max="6" width="10.5703125" style="8" customWidth="1"/>
    <col min="7" max="7" width="10.140625" style="8" customWidth="1"/>
    <col min="8" max="8" width="14.5703125" style="8" customWidth="1"/>
    <col min="9" max="9" width="4.85546875" style="8" customWidth="1"/>
    <col min="10" max="10" width="14.7109375" style="8" customWidth="1"/>
    <col min="11" max="11" width="15.7109375" style="8" customWidth="1"/>
    <col min="12" max="13" width="16.7109375" style="8" customWidth="1"/>
    <col min="14" max="14" width="4.5703125" style="8" customWidth="1"/>
    <col min="15" max="15" width="21.42578125" style="8" customWidth="1"/>
    <col min="16" max="16" width="9.28515625" style="8" customWidth="1"/>
    <col min="17" max="17" width="9" style="8" customWidth="1"/>
    <col min="18" max="18" width="11.42578125" style="8" customWidth="1"/>
    <col min="19" max="19" width="12.85546875" style="8" customWidth="1"/>
    <col min="20" max="21" width="10.28515625" style="8" customWidth="1"/>
    <col min="22" max="23" width="9.28515625" style="8" customWidth="1"/>
    <col min="24" max="16384" width="9.140625" style="8"/>
  </cols>
  <sheetData>
    <row r="21" spans="13:19" ht="14.45" customHeight="1" x14ac:dyDescent="0.25">
      <c r="M21" s="82" t="s">
        <v>52</v>
      </c>
      <c r="N21" s="83"/>
      <c r="O21" s="78">
        <v>1000</v>
      </c>
      <c r="R21" s="80">
        <f>(O25/O21)*100</f>
        <v>106.22199999999999</v>
      </c>
      <c r="S21" s="81"/>
    </row>
    <row r="22" spans="13:19" ht="14.45" customHeight="1" x14ac:dyDescent="0.25">
      <c r="M22" s="82"/>
      <c r="N22" s="83"/>
      <c r="O22" s="79"/>
      <c r="R22" s="80"/>
      <c r="S22" s="81"/>
    </row>
    <row r="25" spans="13:19" ht="29.45" customHeight="1" x14ac:dyDescent="0.25">
      <c r="M25" s="82" t="s">
        <v>51</v>
      </c>
      <c r="N25" s="83"/>
      <c r="O25" s="56">
        <v>1062.22</v>
      </c>
    </row>
    <row r="26" spans="13:19" ht="21" customHeight="1" x14ac:dyDescent="0.25"/>
    <row r="27" spans="13:19" ht="21" customHeight="1" x14ac:dyDescent="0.25"/>
    <row r="28" spans="13:19" ht="21" customHeight="1" x14ac:dyDescent="0.25"/>
    <row r="29" spans="13:19" ht="37.15" customHeight="1" x14ac:dyDescent="0.25"/>
    <row r="30" spans="13:19" ht="21" customHeight="1" x14ac:dyDescent="0.25"/>
    <row r="31" spans="13:19" ht="21" customHeight="1" x14ac:dyDescent="0.25"/>
    <row r="32" spans="13:19" ht="21" customHeight="1" x14ac:dyDescent="0.25"/>
    <row r="33" spans="13:15" ht="24.6" customHeight="1" x14ac:dyDescent="0.25"/>
    <row r="34" spans="13:15" ht="23.45" customHeight="1" x14ac:dyDescent="0.25">
      <c r="O34" s="8" t="s">
        <v>19</v>
      </c>
    </row>
    <row r="35" spans="13:15" ht="21" customHeight="1" x14ac:dyDescent="0.25"/>
    <row r="36" spans="13:15" ht="25.15" customHeight="1" x14ac:dyDescent="0.25"/>
    <row r="37" spans="13:15" ht="22.9" customHeight="1" x14ac:dyDescent="0.25"/>
    <row r="38" spans="13:15" ht="21.6" customHeight="1" x14ac:dyDescent="0.25"/>
    <row r="40" spans="13:15" ht="22.9" customHeight="1" x14ac:dyDescent="0.25"/>
    <row r="41" spans="13:15" ht="18.600000000000001" customHeight="1" x14ac:dyDescent="0.25"/>
    <row r="42" spans="13:15" ht="18.600000000000001" customHeight="1" x14ac:dyDescent="0.25"/>
    <row r="43" spans="13:15" ht="19.149999999999999" customHeight="1" x14ac:dyDescent="0.25"/>
    <row r="44" spans="13:15" ht="16.899999999999999" customHeight="1" x14ac:dyDescent="0.25">
      <c r="M44" s="10"/>
    </row>
    <row r="45" spans="13:15" ht="15" customHeight="1" x14ac:dyDescent="0.25">
      <c r="M45" s="11"/>
    </row>
    <row r="46" spans="13:15" x14ac:dyDescent="0.25">
      <c r="M46" s="11"/>
    </row>
    <row r="47" spans="13:15" x14ac:dyDescent="0.25">
      <c r="M47" s="11"/>
    </row>
    <row r="48" spans="13:15" x14ac:dyDescent="0.25">
      <c r="M48" s="11"/>
    </row>
    <row r="49" spans="13:13" x14ac:dyDescent="0.25">
      <c r="M49" s="11"/>
    </row>
    <row r="50" spans="13:13" x14ac:dyDescent="0.25">
      <c r="M50" s="11"/>
    </row>
    <row r="51" spans="13:13" x14ac:dyDescent="0.25">
      <c r="M51" s="11"/>
    </row>
    <row r="56" spans="13:13" ht="14.45" customHeight="1" x14ac:dyDescent="0.25"/>
    <row r="57" spans="13:13" ht="14.45" customHeight="1" x14ac:dyDescent="0.25"/>
    <row r="58" spans="13:13" ht="14.45" customHeight="1" x14ac:dyDescent="0.25"/>
  </sheetData>
  <mergeCells count="4">
    <mergeCell ref="O21:O22"/>
    <mergeCell ref="R21:S22"/>
    <mergeCell ref="M25:N25"/>
    <mergeCell ref="M21:N22"/>
  </mergeCells>
  <pageMargins left="0.7" right="0.7" top="0.75" bottom="0.75" header="0.3" footer="0.3"/>
  <pageSetup scale="42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M25:O58"/>
  <sheetViews>
    <sheetView zoomScale="70" zoomScaleNormal="70" workbookViewId="0"/>
  </sheetViews>
  <sheetFormatPr defaultColWidth="9.140625" defaultRowHeight="15" x14ac:dyDescent="0.25"/>
  <cols>
    <col min="1" max="1" width="9.140625" style="8"/>
    <col min="2" max="2" width="9.28515625" style="8" customWidth="1"/>
    <col min="3" max="3" width="18.42578125" style="8" customWidth="1"/>
    <col min="4" max="4" width="10.7109375" style="8" customWidth="1"/>
    <col min="5" max="5" width="9.140625" style="8"/>
    <col min="6" max="6" width="10.5703125" style="8" customWidth="1"/>
    <col min="7" max="7" width="10.140625" style="8" customWidth="1"/>
    <col min="8" max="8" width="14.5703125" style="8" customWidth="1"/>
    <col min="9" max="9" width="4.85546875" style="8" customWidth="1"/>
    <col min="10" max="10" width="14.7109375" style="8" customWidth="1"/>
    <col min="11" max="11" width="15.7109375" style="8" customWidth="1"/>
    <col min="12" max="13" width="16.7109375" style="8" customWidth="1"/>
    <col min="14" max="14" width="4.5703125" style="8" customWidth="1"/>
    <col min="15" max="15" width="21.42578125" style="8" customWidth="1"/>
    <col min="16" max="16" width="9.28515625" style="8" customWidth="1"/>
    <col min="17" max="17" width="9" style="8" customWidth="1"/>
    <col min="18" max="18" width="11.42578125" style="8" customWidth="1"/>
    <col min="19" max="19" width="12.85546875" style="8" customWidth="1"/>
    <col min="20" max="21" width="10.28515625" style="8" customWidth="1"/>
    <col min="22" max="23" width="9.28515625" style="8" customWidth="1"/>
    <col min="24" max="16384" width="9.140625" style="8"/>
  </cols>
  <sheetData>
    <row r="25" ht="21" customHeight="1" x14ac:dyDescent="0.25"/>
    <row r="26" ht="21" customHeight="1" x14ac:dyDescent="0.25"/>
    <row r="27" ht="21" customHeight="1" x14ac:dyDescent="0.25"/>
    <row r="28" ht="21" customHeight="1" x14ac:dyDescent="0.25"/>
    <row r="29" ht="37.15" customHeight="1" x14ac:dyDescent="0.25"/>
    <row r="30" ht="21" customHeight="1" x14ac:dyDescent="0.25"/>
    <row r="31" ht="21" customHeight="1" x14ac:dyDescent="0.25"/>
    <row r="32" ht="21" customHeight="1" x14ac:dyDescent="0.25"/>
    <row r="33" spans="13:15" ht="24.6" customHeight="1" x14ac:dyDescent="0.25"/>
    <row r="34" spans="13:15" ht="23.45" customHeight="1" x14ac:dyDescent="0.25">
      <c r="O34" s="8" t="s">
        <v>19</v>
      </c>
    </row>
    <row r="35" spans="13:15" ht="21" customHeight="1" x14ac:dyDescent="0.25"/>
    <row r="36" spans="13:15" ht="25.15" customHeight="1" x14ac:dyDescent="0.25"/>
    <row r="37" spans="13:15" ht="22.9" customHeight="1" x14ac:dyDescent="0.25"/>
    <row r="38" spans="13:15" ht="21.6" customHeight="1" x14ac:dyDescent="0.25"/>
    <row r="40" spans="13:15" ht="22.9" customHeight="1" x14ac:dyDescent="0.25"/>
    <row r="41" spans="13:15" ht="18.600000000000001" customHeight="1" x14ac:dyDescent="0.25"/>
    <row r="42" spans="13:15" ht="18.600000000000001" customHeight="1" x14ac:dyDescent="0.25"/>
    <row r="43" spans="13:15" ht="19.149999999999999" customHeight="1" x14ac:dyDescent="0.25"/>
    <row r="44" spans="13:15" ht="16.899999999999999" customHeight="1" x14ac:dyDescent="0.25">
      <c r="M44" s="10"/>
    </row>
    <row r="45" spans="13:15" ht="15" customHeight="1" x14ac:dyDescent="0.25">
      <c r="M45" s="11"/>
    </row>
    <row r="46" spans="13:15" x14ac:dyDescent="0.25">
      <c r="M46" s="11"/>
    </row>
    <row r="47" spans="13:15" x14ac:dyDescent="0.25">
      <c r="M47" s="11"/>
    </row>
    <row r="48" spans="13:15" x14ac:dyDescent="0.25">
      <c r="M48" s="11"/>
    </row>
    <row r="49" spans="13:13" x14ac:dyDescent="0.25">
      <c r="M49" s="11"/>
    </row>
    <row r="50" spans="13:13" x14ac:dyDescent="0.25">
      <c r="M50" s="11"/>
    </row>
    <row r="51" spans="13:13" x14ac:dyDescent="0.25">
      <c r="M51" s="11"/>
    </row>
    <row r="56" spans="13:13" ht="14.45" customHeight="1" x14ac:dyDescent="0.25"/>
    <row r="57" spans="13:13" ht="14.45" customHeight="1" x14ac:dyDescent="0.25"/>
    <row r="58" spans="13:13" ht="14.45" customHeight="1" x14ac:dyDescent="0.25"/>
  </sheetData>
  <pageMargins left="0.7" right="0.7" top="0.75" bottom="0.75" header="0.3" footer="0.3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RowColHeaders="0" tabSelected="1" zoomScale="50" zoomScaleNormal="50" workbookViewId="0"/>
  </sheetViews>
  <sheetFormatPr defaultColWidth="9.140625" defaultRowHeight="15" x14ac:dyDescent="0.25"/>
  <cols>
    <col min="1" max="16384" width="9.140625" style="4"/>
  </cols>
  <sheetData>
    <row r="1" spans="1:1" x14ac:dyDescent="0.25">
      <c r="A1" s="4" t="s">
        <v>0</v>
      </c>
    </row>
    <row r="24" spans="5:12" x14ac:dyDescent="0.25">
      <c r="E24" s="59"/>
      <c r="F24" s="59"/>
      <c r="G24" s="59"/>
      <c r="H24" s="59"/>
      <c r="I24" s="59"/>
      <c r="J24" s="59"/>
      <c r="K24" s="59"/>
      <c r="L24" s="59"/>
    </row>
    <row r="25" spans="5:12" x14ac:dyDescent="0.25">
      <c r="E25" s="59"/>
      <c r="F25" s="59"/>
      <c r="G25" s="59"/>
      <c r="H25" s="59"/>
      <c r="I25" s="59"/>
      <c r="J25" s="59"/>
      <c r="K25" s="59"/>
      <c r="L25" s="59"/>
    </row>
    <row r="26" spans="5:12" x14ac:dyDescent="0.25">
      <c r="E26" s="59"/>
      <c r="F26" s="59"/>
      <c r="G26" s="59"/>
      <c r="H26" s="59"/>
      <c r="I26" s="59"/>
      <c r="J26" s="59"/>
      <c r="K26" s="59"/>
      <c r="L26" s="59"/>
    </row>
    <row r="27" spans="5:12" x14ac:dyDescent="0.25">
      <c r="E27" s="59"/>
      <c r="F27" s="59"/>
      <c r="G27" s="59"/>
      <c r="H27" s="59"/>
      <c r="I27" s="59"/>
      <c r="J27" s="59"/>
      <c r="K27" s="59"/>
      <c r="L27" s="59"/>
    </row>
    <row r="28" spans="5:12" x14ac:dyDescent="0.25">
      <c r="E28" s="59"/>
      <c r="F28" s="59"/>
      <c r="G28" s="59"/>
      <c r="H28" s="59"/>
      <c r="I28" s="59"/>
      <c r="J28" s="59"/>
      <c r="K28" s="59"/>
      <c r="L28" s="59"/>
    </row>
    <row r="29" spans="5:12" x14ac:dyDescent="0.25">
      <c r="E29" s="59"/>
      <c r="F29" s="59"/>
      <c r="G29" s="59"/>
      <c r="H29" s="59"/>
      <c r="I29" s="59"/>
      <c r="J29" s="59"/>
      <c r="K29" s="59"/>
      <c r="L29" s="59"/>
    </row>
    <row r="30" spans="5:12" x14ac:dyDescent="0.25">
      <c r="E30" s="59"/>
      <c r="F30" s="59"/>
      <c r="G30" s="59"/>
      <c r="H30" s="59"/>
      <c r="I30" s="59"/>
      <c r="J30" s="59"/>
      <c r="K30" s="59"/>
      <c r="L30" s="59"/>
    </row>
    <row r="31" spans="5:12" x14ac:dyDescent="0.25">
      <c r="E31" s="59"/>
      <c r="F31" s="59"/>
      <c r="G31" s="59"/>
      <c r="H31" s="59"/>
      <c r="I31" s="59"/>
      <c r="J31" s="59"/>
      <c r="K31" s="59"/>
      <c r="L31" s="59"/>
    </row>
  </sheetData>
  <mergeCells count="1">
    <mergeCell ref="E24:L31"/>
  </mergeCells>
  <pageMargins left="0.7" right="0.7" top="0.75" bottom="0.75" header="0.3" footer="0.3"/>
  <pageSetup scale="46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9:R40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5" width="14.140625" style="1" customWidth="1"/>
    <col min="6" max="6" width="16.28515625" style="1" customWidth="1"/>
    <col min="7" max="7" width="12" style="1" customWidth="1"/>
    <col min="8" max="8" width="11.28515625" style="1" customWidth="1"/>
    <col min="9" max="9" width="8.85546875" style="1"/>
    <col min="10" max="10" width="12.7109375" style="1" customWidth="1"/>
    <col min="11" max="11" width="11.7109375" style="1" customWidth="1"/>
    <col min="12" max="12" width="11.85546875" style="1" customWidth="1"/>
    <col min="13" max="16384" width="8.85546875" style="1"/>
  </cols>
  <sheetData>
    <row r="9" spans="4:6" ht="21" customHeight="1" x14ac:dyDescent="0.25"/>
    <row r="11" spans="4:6" ht="21.6" customHeight="1" x14ac:dyDescent="0.25"/>
    <row r="15" spans="4:6" x14ac:dyDescent="0.25">
      <c r="E15" s="34" t="s">
        <v>9</v>
      </c>
      <c r="F15" s="34" t="s">
        <v>10</v>
      </c>
    </row>
    <row r="16" spans="4:6" ht="52.5" x14ac:dyDescent="0.25">
      <c r="D16" s="42" t="s">
        <v>13</v>
      </c>
      <c r="E16" s="44" t="s">
        <v>15</v>
      </c>
      <c r="F16" s="44" t="s">
        <v>16</v>
      </c>
    </row>
    <row r="17" spans="4:18" ht="26.25" x14ac:dyDescent="0.25">
      <c r="D17" s="42">
        <v>1</v>
      </c>
      <c r="E17" s="43">
        <v>0.65</v>
      </c>
      <c r="F17" s="43">
        <v>0.78</v>
      </c>
      <c r="J17" t="s">
        <v>22</v>
      </c>
      <c r="K17"/>
      <c r="L17"/>
      <c r="M17"/>
      <c r="N17"/>
      <c r="O17"/>
      <c r="P17"/>
      <c r="Q17"/>
      <c r="R17"/>
    </row>
    <row r="18" spans="4:18" ht="27" thickBot="1" x14ac:dyDescent="0.3">
      <c r="D18" s="42">
        <v>2</v>
      </c>
      <c r="E18" s="43">
        <v>4.04</v>
      </c>
      <c r="F18" s="43">
        <v>4.92</v>
      </c>
      <c r="J18"/>
      <c r="K18"/>
      <c r="L18"/>
      <c r="M18"/>
      <c r="N18"/>
      <c r="O18"/>
      <c r="P18"/>
      <c r="Q18"/>
      <c r="R18"/>
    </row>
    <row r="19" spans="4:18" ht="26.25" x14ac:dyDescent="0.25">
      <c r="D19" s="42">
        <v>3</v>
      </c>
      <c r="E19" s="43">
        <v>18.440000000000001</v>
      </c>
      <c r="F19" s="43">
        <v>22.79</v>
      </c>
      <c r="J19" s="50" t="s">
        <v>23</v>
      </c>
      <c r="K19" s="50"/>
      <c r="L19"/>
      <c r="M19"/>
      <c r="N19"/>
      <c r="O19"/>
      <c r="P19"/>
      <c r="Q19"/>
      <c r="R19"/>
    </row>
    <row r="20" spans="4:18" ht="26.25" x14ac:dyDescent="0.25">
      <c r="D20" s="42">
        <v>4</v>
      </c>
      <c r="E20" s="43">
        <v>21.44</v>
      </c>
      <c r="F20" s="43">
        <v>27.82</v>
      </c>
      <c r="J20" s="47" t="s">
        <v>24</v>
      </c>
      <c r="K20" s="47">
        <v>0.99711862683429231</v>
      </c>
      <c r="L20"/>
      <c r="M20"/>
      <c r="N20"/>
      <c r="O20"/>
      <c r="P20"/>
      <c r="Q20"/>
      <c r="R20"/>
    </row>
    <row r="21" spans="4:18" ht="31.5" x14ac:dyDescent="0.5">
      <c r="D21" s="42">
        <v>5</v>
      </c>
      <c r="E21" s="43">
        <v>43.03</v>
      </c>
      <c r="F21" s="43">
        <v>49.05</v>
      </c>
      <c r="J21" s="47" t="s">
        <v>25</v>
      </c>
      <c r="K21" s="84">
        <v>0.9942455559799046</v>
      </c>
      <c r="L21" s="84"/>
      <c r="M21"/>
      <c r="N21"/>
      <c r="O21"/>
      <c r="P21"/>
      <c r="Q21"/>
      <c r="R21"/>
    </row>
    <row r="22" spans="4:18" ht="26.25" x14ac:dyDescent="0.25">
      <c r="D22" s="42">
        <v>6</v>
      </c>
      <c r="E22" s="43">
        <v>38.44</v>
      </c>
      <c r="F22" s="43">
        <v>49.36</v>
      </c>
      <c r="J22" s="47" t="s">
        <v>26</v>
      </c>
      <c r="K22" s="47">
        <v>0.99398399034262752</v>
      </c>
      <c r="L22"/>
      <c r="M22"/>
      <c r="N22"/>
      <c r="O22"/>
      <c r="P22"/>
      <c r="Q22"/>
      <c r="R22"/>
    </row>
    <row r="23" spans="4:18" ht="26.25" x14ac:dyDescent="0.25">
      <c r="D23" s="42">
        <v>7</v>
      </c>
      <c r="E23" s="43">
        <v>43.91</v>
      </c>
      <c r="F23" s="43">
        <v>49.45</v>
      </c>
      <c r="J23" s="47" t="s">
        <v>27</v>
      </c>
      <c r="K23" s="47">
        <v>9.9244693253764922</v>
      </c>
      <c r="L23"/>
      <c r="M23"/>
      <c r="N23"/>
      <c r="O23"/>
      <c r="P23"/>
      <c r="Q23"/>
      <c r="R23"/>
    </row>
    <row r="24" spans="4:18" ht="27" thickBot="1" x14ac:dyDescent="0.3">
      <c r="D24" s="42">
        <v>8</v>
      </c>
      <c r="E24" s="43">
        <v>47.3</v>
      </c>
      <c r="F24" s="43">
        <v>55.29</v>
      </c>
      <c r="J24" s="48" t="s">
        <v>28</v>
      </c>
      <c r="K24" s="48">
        <v>24</v>
      </c>
      <c r="L24"/>
      <c r="M24"/>
      <c r="N24"/>
      <c r="O24"/>
      <c r="P24"/>
      <c r="Q24"/>
      <c r="R24"/>
    </row>
    <row r="25" spans="4:18" ht="26.25" x14ac:dyDescent="0.25">
      <c r="D25" s="42">
        <v>9</v>
      </c>
      <c r="E25" s="43">
        <v>77.58</v>
      </c>
      <c r="F25" s="43">
        <v>82.54</v>
      </c>
      <c r="J25"/>
      <c r="K25"/>
      <c r="L25"/>
      <c r="M25"/>
      <c r="N25"/>
      <c r="O25"/>
      <c r="P25"/>
      <c r="Q25"/>
      <c r="R25"/>
    </row>
    <row r="26" spans="4:18" ht="27" thickBot="1" x14ac:dyDescent="0.3">
      <c r="D26" s="42">
        <v>10</v>
      </c>
      <c r="E26" s="43">
        <v>76.760000000000005</v>
      </c>
      <c r="F26" s="43">
        <v>90.24</v>
      </c>
      <c r="J26" t="s">
        <v>29</v>
      </c>
      <c r="K26"/>
      <c r="L26"/>
      <c r="M26"/>
      <c r="N26"/>
      <c r="O26"/>
      <c r="P26"/>
      <c r="Q26"/>
      <c r="R26"/>
    </row>
    <row r="27" spans="4:18" ht="26.25" x14ac:dyDescent="0.25">
      <c r="D27" s="42">
        <v>11</v>
      </c>
      <c r="E27" s="43">
        <v>94.29</v>
      </c>
      <c r="F27" s="43">
        <v>92.74</v>
      </c>
      <c r="J27" s="49"/>
      <c r="K27" s="49" t="s">
        <v>34</v>
      </c>
      <c r="L27" s="49" t="s">
        <v>35</v>
      </c>
      <c r="M27" s="49" t="s">
        <v>36</v>
      </c>
      <c r="N27" s="49" t="s">
        <v>37</v>
      </c>
      <c r="O27" s="49" t="s">
        <v>38</v>
      </c>
      <c r="P27"/>
      <c r="Q27"/>
      <c r="R27"/>
    </row>
    <row r="28" spans="4:18" ht="26.25" x14ac:dyDescent="0.25">
      <c r="D28" s="42">
        <v>12</v>
      </c>
      <c r="E28" s="43">
        <v>101.28</v>
      </c>
      <c r="F28" s="43">
        <v>107.49</v>
      </c>
      <c r="J28" s="47" t="s">
        <v>30</v>
      </c>
      <c r="K28" s="47">
        <v>1</v>
      </c>
      <c r="L28" s="47">
        <v>374392.85955191258</v>
      </c>
      <c r="M28" s="47">
        <v>374392.85955191258</v>
      </c>
      <c r="N28" s="47">
        <v>3801.1321606696392</v>
      </c>
      <c r="O28" s="47">
        <v>3.8634990699512216E-26</v>
      </c>
      <c r="P28"/>
      <c r="Q28"/>
      <c r="R28"/>
    </row>
    <row r="29" spans="4:18" ht="26.25" x14ac:dyDescent="0.25">
      <c r="D29" s="42">
        <v>13</v>
      </c>
      <c r="E29" s="43">
        <v>142.97</v>
      </c>
      <c r="F29" s="43">
        <v>166.06</v>
      </c>
      <c r="J29" s="47" t="s">
        <v>31</v>
      </c>
      <c r="K29" s="47">
        <v>22</v>
      </c>
      <c r="L29" s="47">
        <v>2166.8920105874563</v>
      </c>
      <c r="M29" s="47">
        <v>98.495091390338928</v>
      </c>
      <c r="N29" s="47"/>
      <c r="O29" s="47"/>
      <c r="P29"/>
      <c r="Q29"/>
      <c r="R29"/>
    </row>
    <row r="30" spans="4:18" ht="27" thickBot="1" x14ac:dyDescent="0.3">
      <c r="D30" s="42">
        <v>14</v>
      </c>
      <c r="E30" s="43">
        <v>185.01</v>
      </c>
      <c r="F30" s="43">
        <v>182.11</v>
      </c>
      <c r="J30" s="48" t="s">
        <v>32</v>
      </c>
      <c r="K30" s="48">
        <v>23</v>
      </c>
      <c r="L30" s="48">
        <v>376559.75156250002</v>
      </c>
      <c r="M30" s="48"/>
      <c r="N30" s="48"/>
      <c r="O30" s="48"/>
      <c r="P30"/>
      <c r="Q30"/>
      <c r="R30"/>
    </row>
    <row r="31" spans="4:18" ht="27" thickBot="1" x14ac:dyDescent="0.3">
      <c r="D31" s="42">
        <v>15</v>
      </c>
      <c r="E31" s="43">
        <v>164.41</v>
      </c>
      <c r="F31" s="43">
        <v>205.97</v>
      </c>
      <c r="J31"/>
      <c r="K31"/>
      <c r="L31"/>
      <c r="M31"/>
      <c r="N31"/>
      <c r="O31"/>
      <c r="P31"/>
      <c r="Q31"/>
      <c r="R31"/>
    </row>
    <row r="32" spans="4:18" ht="26.25" x14ac:dyDescent="0.25">
      <c r="D32" s="42">
        <v>16</v>
      </c>
      <c r="E32" s="43">
        <v>195.66</v>
      </c>
      <c r="F32" s="43">
        <v>216.76</v>
      </c>
      <c r="J32" s="49"/>
      <c r="K32" s="49" t="s">
        <v>39</v>
      </c>
      <c r="L32" s="49" t="s">
        <v>27</v>
      </c>
      <c r="M32" s="49" t="s">
        <v>40</v>
      </c>
      <c r="N32" s="49" t="s">
        <v>41</v>
      </c>
      <c r="O32" s="49" t="s">
        <v>42</v>
      </c>
      <c r="P32" s="49" t="s">
        <v>43</v>
      </c>
      <c r="Q32" s="49" t="s">
        <v>44</v>
      </c>
      <c r="R32" s="49" t="s">
        <v>45</v>
      </c>
    </row>
    <row r="33" spans="4:18" ht="26.25" x14ac:dyDescent="0.25">
      <c r="D33" s="42">
        <v>17</v>
      </c>
      <c r="E33" s="43">
        <v>204.51</v>
      </c>
      <c r="F33" s="43">
        <v>231.56</v>
      </c>
      <c r="J33" s="47" t="s">
        <v>33</v>
      </c>
      <c r="K33" s="47">
        <v>-9.0844808994972936E-2</v>
      </c>
      <c r="L33" s="47">
        <v>3.2287493227808501</v>
      </c>
      <c r="M33" s="47">
        <v>-2.8136222392369042E-2</v>
      </c>
      <c r="N33" s="47">
        <v>0.97780718063817529</v>
      </c>
      <c r="O33" s="47">
        <v>-6.7868610725235401</v>
      </c>
      <c r="P33" s="47">
        <v>6.6051714545335942</v>
      </c>
      <c r="Q33" s="47">
        <v>-6.7868610725235401</v>
      </c>
      <c r="R33" s="47">
        <v>6.6051714545335942</v>
      </c>
    </row>
    <row r="34" spans="4:18" ht="27" thickBot="1" x14ac:dyDescent="0.3">
      <c r="D34" s="42">
        <v>18</v>
      </c>
      <c r="E34" s="43">
        <v>244.89</v>
      </c>
      <c r="F34" s="43">
        <v>286.95999999999998</v>
      </c>
      <c r="J34" s="48" t="s">
        <v>46</v>
      </c>
      <c r="K34" s="48">
        <v>0.89071156057039269</v>
      </c>
      <c r="L34" s="48">
        <v>1.4447097515032641E-2</v>
      </c>
      <c r="M34" s="48">
        <v>61.653322381438933</v>
      </c>
      <c r="N34" s="48">
        <v>3.8634990699512216E-26</v>
      </c>
      <c r="O34" s="48">
        <v>0.86075011412458335</v>
      </c>
      <c r="P34" s="48">
        <v>0.92067300701620203</v>
      </c>
      <c r="Q34" s="48">
        <v>0.86075011412458335</v>
      </c>
      <c r="R34" s="48">
        <v>0.92067300701620203</v>
      </c>
    </row>
    <row r="35" spans="4:18" ht="26.25" x14ac:dyDescent="0.25">
      <c r="D35" s="42">
        <v>19</v>
      </c>
      <c r="E35" s="43">
        <v>295.07</v>
      </c>
      <c r="F35" s="43">
        <v>309.33999999999997</v>
      </c>
      <c r="J35"/>
      <c r="K35"/>
      <c r="L35"/>
      <c r="M35"/>
      <c r="N35"/>
      <c r="O35"/>
      <c r="P35"/>
      <c r="Q35"/>
      <c r="R35"/>
    </row>
    <row r="36" spans="4:18" ht="26.25" x14ac:dyDescent="0.25">
      <c r="D36" s="42">
        <v>20</v>
      </c>
      <c r="E36" s="43">
        <v>278.67</v>
      </c>
      <c r="F36" s="43">
        <v>316.97000000000003</v>
      </c>
      <c r="J36"/>
      <c r="K36"/>
      <c r="L36"/>
      <c r="M36"/>
      <c r="N36"/>
      <c r="O36"/>
      <c r="P36"/>
      <c r="Q36"/>
      <c r="R36"/>
    </row>
    <row r="37" spans="4:18" ht="26.25" x14ac:dyDescent="0.25">
      <c r="D37" s="42">
        <v>21</v>
      </c>
      <c r="E37" s="43">
        <v>297.93</v>
      </c>
      <c r="F37" s="43">
        <v>352.8</v>
      </c>
      <c r="J37"/>
      <c r="K37"/>
      <c r="L37"/>
      <c r="M37"/>
      <c r="N37"/>
      <c r="O37"/>
      <c r="P37"/>
      <c r="Q37"/>
      <c r="R37"/>
    </row>
    <row r="38" spans="4:18" ht="26.25" x14ac:dyDescent="0.25">
      <c r="D38" s="42">
        <v>22</v>
      </c>
      <c r="E38" s="43">
        <v>347.68</v>
      </c>
      <c r="F38" s="43">
        <v>389.83</v>
      </c>
    </row>
    <row r="39" spans="4:18" ht="26.25" x14ac:dyDescent="0.25">
      <c r="D39" s="42">
        <v>23</v>
      </c>
      <c r="E39" s="43">
        <v>366.91</v>
      </c>
      <c r="F39" s="43">
        <v>420.74</v>
      </c>
    </row>
    <row r="40" spans="4:18" ht="26.25" x14ac:dyDescent="0.25">
      <c r="D40" s="42">
        <v>24</v>
      </c>
      <c r="E40" s="43">
        <v>427.06</v>
      </c>
      <c r="F40" s="43">
        <v>464.99</v>
      </c>
    </row>
  </sheetData>
  <mergeCells count="1">
    <mergeCell ref="K21:L21"/>
  </mergeCells>
  <pageMargins left="0.7" right="0.7" top="0.75" bottom="0.75" header="0.3" footer="0.3"/>
  <pageSetup scale="60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9:F40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5" width="14.140625" style="1" customWidth="1"/>
    <col min="6" max="6" width="16.28515625" style="1" customWidth="1"/>
    <col min="7" max="7" width="12" style="1" customWidth="1"/>
    <col min="8" max="8" width="11.28515625" style="1" customWidth="1"/>
    <col min="9" max="9" width="8.85546875" style="1"/>
    <col min="10" max="10" width="12.7109375" style="1" customWidth="1"/>
    <col min="11" max="11" width="11.7109375" style="1" customWidth="1"/>
    <col min="12" max="12" width="11.85546875" style="1" customWidth="1"/>
    <col min="13" max="16384" width="8.85546875" style="1"/>
  </cols>
  <sheetData>
    <row r="9" spans="4:6" ht="21" customHeight="1" x14ac:dyDescent="0.25"/>
    <row r="11" spans="4:6" ht="21.6" customHeight="1" x14ac:dyDescent="0.25"/>
    <row r="15" spans="4:6" x14ac:dyDescent="0.25">
      <c r="E15" s="34" t="s">
        <v>9</v>
      </c>
      <c r="F15" s="34" t="s">
        <v>10</v>
      </c>
    </row>
    <row r="16" spans="4:6" ht="52.5" x14ac:dyDescent="0.25">
      <c r="D16" s="42" t="s">
        <v>13</v>
      </c>
      <c r="E16" s="44" t="s">
        <v>15</v>
      </c>
      <c r="F16" s="44" t="s">
        <v>16</v>
      </c>
    </row>
    <row r="17" spans="4:6" ht="26.25" x14ac:dyDescent="0.25">
      <c r="D17" s="42">
        <v>1</v>
      </c>
      <c r="E17" s="43">
        <v>0.65</v>
      </c>
      <c r="F17" s="43">
        <v>0.78</v>
      </c>
    </row>
    <row r="18" spans="4:6" ht="26.25" x14ac:dyDescent="0.25">
      <c r="D18" s="42">
        <v>2</v>
      </c>
      <c r="E18" s="43">
        <v>4.04</v>
      </c>
      <c r="F18" s="43">
        <v>4.92</v>
      </c>
    </row>
    <row r="19" spans="4:6" ht="26.25" x14ac:dyDescent="0.25">
      <c r="D19" s="42">
        <v>3</v>
      </c>
      <c r="E19" s="43">
        <v>18.440000000000001</v>
      </c>
      <c r="F19" s="43">
        <v>22.79</v>
      </c>
    </row>
    <row r="20" spans="4:6" ht="26.25" x14ac:dyDescent="0.25">
      <c r="D20" s="42">
        <v>4</v>
      </c>
      <c r="E20" s="43">
        <v>21.44</v>
      </c>
      <c r="F20" s="43">
        <v>27.82</v>
      </c>
    </row>
    <row r="21" spans="4:6" ht="26.25" x14ac:dyDescent="0.25">
      <c r="D21" s="42">
        <v>5</v>
      </c>
      <c r="E21" s="43">
        <v>43.03</v>
      </c>
      <c r="F21" s="43">
        <v>49.05</v>
      </c>
    </row>
    <row r="22" spans="4:6" ht="26.25" x14ac:dyDescent="0.25">
      <c r="D22" s="42">
        <v>6</v>
      </c>
      <c r="E22" s="43">
        <v>38.44</v>
      </c>
      <c r="F22" s="43">
        <v>49.36</v>
      </c>
    </row>
    <row r="23" spans="4:6" ht="26.25" x14ac:dyDescent="0.25">
      <c r="D23" s="42">
        <v>7</v>
      </c>
      <c r="E23" s="43">
        <v>43.91</v>
      </c>
      <c r="F23" s="43">
        <v>49.45</v>
      </c>
    </row>
    <row r="24" spans="4:6" ht="26.25" x14ac:dyDescent="0.25">
      <c r="D24" s="42">
        <v>8</v>
      </c>
      <c r="E24" s="43">
        <v>47.3</v>
      </c>
      <c r="F24" s="43">
        <v>55.29</v>
      </c>
    </row>
    <row r="25" spans="4:6" ht="26.25" x14ac:dyDescent="0.25">
      <c r="D25" s="42">
        <v>9</v>
      </c>
      <c r="E25" s="43">
        <v>77.58</v>
      </c>
      <c r="F25" s="43">
        <v>82.54</v>
      </c>
    </row>
    <row r="26" spans="4:6" ht="26.25" x14ac:dyDescent="0.25">
      <c r="D26" s="42">
        <v>10</v>
      </c>
      <c r="E26" s="43">
        <v>76.760000000000005</v>
      </c>
      <c r="F26" s="43">
        <v>90.24</v>
      </c>
    </row>
    <row r="27" spans="4:6" ht="26.25" x14ac:dyDescent="0.25">
      <c r="D27" s="42">
        <v>11</v>
      </c>
      <c r="E27" s="43">
        <v>94.29</v>
      </c>
      <c r="F27" s="43">
        <v>92.74</v>
      </c>
    </row>
    <row r="28" spans="4:6" ht="26.25" x14ac:dyDescent="0.25">
      <c r="D28" s="42">
        <v>12</v>
      </c>
      <c r="E28" s="43">
        <v>101.28</v>
      </c>
      <c r="F28" s="43">
        <v>107.49</v>
      </c>
    </row>
    <row r="29" spans="4:6" ht="26.25" x14ac:dyDescent="0.25">
      <c r="D29" s="42">
        <v>13</v>
      </c>
      <c r="E29" s="43">
        <v>142.97</v>
      </c>
      <c r="F29" s="43">
        <v>166.06</v>
      </c>
    </row>
    <row r="30" spans="4:6" ht="26.25" x14ac:dyDescent="0.25">
      <c r="D30" s="42">
        <v>14</v>
      </c>
      <c r="E30" s="43">
        <v>185.01</v>
      </c>
      <c r="F30" s="43">
        <v>182.11</v>
      </c>
    </row>
    <row r="31" spans="4:6" ht="26.25" x14ac:dyDescent="0.25">
      <c r="D31" s="42">
        <v>15</v>
      </c>
      <c r="E31" s="43">
        <v>164.41</v>
      </c>
      <c r="F31" s="43">
        <v>205.97</v>
      </c>
    </row>
    <row r="32" spans="4:6" ht="26.25" x14ac:dyDescent="0.25">
      <c r="D32" s="42">
        <v>16</v>
      </c>
      <c r="E32" s="43">
        <v>195.66</v>
      </c>
      <c r="F32" s="43">
        <v>216.76</v>
      </c>
    </row>
    <row r="33" spans="4:6" ht="26.25" x14ac:dyDescent="0.25">
      <c r="D33" s="42">
        <v>17</v>
      </c>
      <c r="E33" s="43">
        <v>204.51</v>
      </c>
      <c r="F33" s="43">
        <v>231.56</v>
      </c>
    </row>
    <row r="34" spans="4:6" ht="26.25" x14ac:dyDescent="0.25">
      <c r="D34" s="42">
        <v>18</v>
      </c>
      <c r="E34" s="43">
        <v>244.89</v>
      </c>
      <c r="F34" s="43">
        <v>286.95999999999998</v>
      </c>
    </row>
    <row r="35" spans="4:6" ht="26.25" x14ac:dyDescent="0.25">
      <c r="D35" s="42">
        <v>19</v>
      </c>
      <c r="E35" s="43">
        <v>295.07</v>
      </c>
      <c r="F35" s="43">
        <v>309.33999999999997</v>
      </c>
    </row>
    <row r="36" spans="4:6" ht="26.25" x14ac:dyDescent="0.25">
      <c r="D36" s="42">
        <v>20</v>
      </c>
      <c r="E36" s="43">
        <v>278.67</v>
      </c>
      <c r="F36" s="43">
        <v>316.97000000000003</v>
      </c>
    </row>
    <row r="37" spans="4:6" ht="26.25" x14ac:dyDescent="0.25">
      <c r="D37" s="42">
        <v>21</v>
      </c>
      <c r="E37" s="43">
        <v>297.93</v>
      </c>
      <c r="F37" s="43">
        <v>352.8</v>
      </c>
    </row>
    <row r="38" spans="4:6" ht="26.25" x14ac:dyDescent="0.25">
      <c r="D38" s="42">
        <v>22</v>
      </c>
      <c r="E38" s="43">
        <v>347.68</v>
      </c>
      <c r="F38" s="43">
        <v>389.83</v>
      </c>
    </row>
    <row r="39" spans="4:6" ht="26.25" x14ac:dyDescent="0.25">
      <c r="D39" s="42">
        <v>23</v>
      </c>
      <c r="E39" s="43">
        <v>366.91</v>
      </c>
      <c r="F39" s="43">
        <v>420.74</v>
      </c>
    </row>
    <row r="40" spans="4:6" ht="26.25" x14ac:dyDescent="0.25">
      <c r="D40" s="42">
        <v>24</v>
      </c>
      <c r="E40" s="43">
        <v>427.06</v>
      </c>
      <c r="F40" s="43">
        <v>464.99</v>
      </c>
    </row>
  </sheetData>
  <pageMargins left="0.7" right="0.7" top="0.75" bottom="0.75" header="0.3" footer="0.3"/>
  <pageSetup scale="60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0:U42"/>
  <sheetViews>
    <sheetView zoomScale="70" zoomScaleNormal="70" workbookViewId="0">
      <selection activeCell="Y68" sqref="A1:Y68"/>
    </sheetView>
  </sheetViews>
  <sheetFormatPr defaultColWidth="8.85546875" defaultRowHeight="15" x14ac:dyDescent="0.25"/>
  <cols>
    <col min="1" max="4" width="8.85546875" style="5"/>
    <col min="5" max="5" width="18.85546875" style="5" customWidth="1"/>
    <col min="6" max="7" width="17.28515625" style="5" customWidth="1"/>
    <col min="8" max="8" width="12" style="5" customWidth="1"/>
    <col min="9" max="9" width="11.28515625" style="5" customWidth="1"/>
    <col min="10" max="10" width="8.85546875" style="5"/>
    <col min="11" max="11" width="11.7109375" style="5" customWidth="1"/>
    <col min="12" max="12" width="11.85546875" style="5" customWidth="1"/>
    <col min="13" max="13" width="18.140625" style="5" customWidth="1"/>
    <col min="14" max="14" width="19.5703125" style="5" customWidth="1"/>
    <col min="15" max="16384" width="8.85546875" style="5"/>
  </cols>
  <sheetData>
    <row r="10" spans="5:7" x14ac:dyDescent="0.25">
      <c r="F10" s="6"/>
      <c r="G10" s="6"/>
    </row>
    <row r="11" spans="5:7" ht="109.15" customHeight="1" x14ac:dyDescent="0.25">
      <c r="E11" s="12" t="s">
        <v>13</v>
      </c>
      <c r="F11" s="12" t="s">
        <v>14</v>
      </c>
      <c r="G11" s="36" t="s">
        <v>20</v>
      </c>
    </row>
    <row r="12" spans="5:7" ht="25.5" x14ac:dyDescent="0.25">
      <c r="E12" s="12">
        <v>1</v>
      </c>
      <c r="F12" s="37">
        <v>43.8</v>
      </c>
      <c r="G12" s="38">
        <v>199</v>
      </c>
    </row>
    <row r="13" spans="5:7" ht="25.5" x14ac:dyDescent="0.25">
      <c r="E13" s="12">
        <v>2</v>
      </c>
      <c r="F13" s="37">
        <v>47.4</v>
      </c>
      <c r="G13" s="38">
        <v>166</v>
      </c>
    </row>
    <row r="14" spans="5:7" ht="25.5" x14ac:dyDescent="0.25">
      <c r="E14" s="12">
        <v>3</v>
      </c>
      <c r="F14" s="37">
        <v>47.9</v>
      </c>
      <c r="G14" s="38">
        <v>191</v>
      </c>
    </row>
    <row r="15" spans="5:7" ht="25.5" x14ac:dyDescent="0.25">
      <c r="E15" s="12">
        <v>4</v>
      </c>
      <c r="F15" s="37">
        <v>40</v>
      </c>
      <c r="G15" s="38">
        <v>168</v>
      </c>
    </row>
    <row r="16" spans="5:7" ht="25.5" x14ac:dyDescent="0.25">
      <c r="E16" s="12">
        <v>5</v>
      </c>
      <c r="F16" s="37">
        <v>45.4</v>
      </c>
      <c r="G16" s="38">
        <v>170</v>
      </c>
    </row>
    <row r="17" spans="5:21" ht="25.5" x14ac:dyDescent="0.25">
      <c r="E17" s="12">
        <v>6</v>
      </c>
      <c r="F17" s="37">
        <v>67.400000000000006</v>
      </c>
      <c r="G17" s="38">
        <v>358</v>
      </c>
    </row>
    <row r="18" spans="5:21" ht="25.5" x14ac:dyDescent="0.25">
      <c r="E18" s="12">
        <v>7</v>
      </c>
      <c r="F18" s="37">
        <v>52</v>
      </c>
      <c r="G18" s="38">
        <v>242</v>
      </c>
    </row>
    <row r="19" spans="5:21" ht="25.5" x14ac:dyDescent="0.25">
      <c r="E19" s="12">
        <v>8</v>
      </c>
      <c r="F19" s="37">
        <v>38.6</v>
      </c>
      <c r="G19" s="38">
        <v>176</v>
      </c>
      <c r="M19" t="s">
        <v>22</v>
      </c>
      <c r="N19"/>
      <c r="O19"/>
      <c r="P19"/>
      <c r="Q19"/>
      <c r="R19"/>
      <c r="S19"/>
      <c r="T19"/>
      <c r="U19"/>
    </row>
    <row r="20" spans="5:21" ht="26.25" thickBot="1" x14ac:dyDescent="0.3">
      <c r="E20" s="12">
        <v>9</v>
      </c>
      <c r="F20" s="37">
        <v>62.6</v>
      </c>
      <c r="G20" s="38">
        <v>224</v>
      </c>
      <c r="M20"/>
      <c r="N20"/>
      <c r="O20"/>
      <c r="P20"/>
      <c r="Q20"/>
      <c r="R20"/>
      <c r="S20"/>
      <c r="T20"/>
      <c r="U20"/>
    </row>
    <row r="21" spans="5:21" ht="25.5" x14ac:dyDescent="0.25">
      <c r="E21" s="12">
        <v>10</v>
      </c>
      <c r="F21" s="37">
        <v>46</v>
      </c>
      <c r="G21" s="38">
        <v>149</v>
      </c>
      <c r="M21" s="50" t="s">
        <v>23</v>
      </c>
      <c r="N21" s="50"/>
      <c r="O21"/>
      <c r="P21"/>
      <c r="Q21"/>
      <c r="R21"/>
      <c r="S21"/>
      <c r="T21"/>
      <c r="U21"/>
    </row>
    <row r="22" spans="5:21" ht="26.25" x14ac:dyDescent="0.4">
      <c r="E22" s="12">
        <v>11</v>
      </c>
      <c r="F22" s="37">
        <v>44.7</v>
      </c>
      <c r="G22" s="38">
        <v>145</v>
      </c>
      <c r="M22" s="47" t="s">
        <v>24</v>
      </c>
      <c r="N22" s="57">
        <v>0.76311639724603031</v>
      </c>
      <c r="O22"/>
      <c r="P22"/>
      <c r="Q22"/>
      <c r="R22"/>
      <c r="S22"/>
      <c r="T22"/>
      <c r="U22"/>
    </row>
    <row r="23" spans="5:21" ht="25.5" x14ac:dyDescent="0.25">
      <c r="E23" s="12">
        <v>12</v>
      </c>
      <c r="F23" s="37">
        <v>47.1</v>
      </c>
      <c r="G23" s="38">
        <v>167</v>
      </c>
      <c r="M23" s="47" t="s">
        <v>25</v>
      </c>
      <c r="N23" s="47">
        <v>0.58234663574576107</v>
      </c>
      <c r="O23"/>
      <c r="P23"/>
      <c r="Q23"/>
      <c r="R23"/>
      <c r="S23"/>
      <c r="T23"/>
      <c r="U23"/>
    </row>
    <row r="24" spans="5:21" ht="25.5" x14ac:dyDescent="0.25">
      <c r="E24" s="12">
        <v>13</v>
      </c>
      <c r="F24" s="37">
        <v>52.8</v>
      </c>
      <c r="G24" s="38">
        <v>169</v>
      </c>
      <c r="M24" s="47" t="s">
        <v>26</v>
      </c>
      <c r="N24" s="47">
        <v>0.55021945388005034</v>
      </c>
      <c r="O24"/>
      <c r="P24"/>
      <c r="Q24"/>
      <c r="R24"/>
      <c r="S24"/>
      <c r="T24"/>
      <c r="U24"/>
    </row>
    <row r="25" spans="5:21" ht="25.5" x14ac:dyDescent="0.25">
      <c r="E25" s="12">
        <v>14</v>
      </c>
      <c r="F25" s="37">
        <v>35.299999999999997</v>
      </c>
      <c r="G25" s="38">
        <v>152</v>
      </c>
      <c r="M25" s="47" t="s">
        <v>27</v>
      </c>
      <c r="N25" s="47">
        <v>6.1104930318137169</v>
      </c>
      <c r="O25"/>
      <c r="P25"/>
      <c r="Q25"/>
      <c r="R25"/>
      <c r="S25"/>
      <c r="T25"/>
      <c r="U25"/>
    </row>
    <row r="26" spans="5:21" ht="26.25" thickBot="1" x14ac:dyDescent="0.3">
      <c r="E26" s="12">
        <v>15</v>
      </c>
      <c r="F26" s="37">
        <v>61.8</v>
      </c>
      <c r="G26" s="38">
        <v>214</v>
      </c>
      <c r="M26" s="48" t="s">
        <v>28</v>
      </c>
      <c r="N26" s="48">
        <v>15</v>
      </c>
      <c r="O26"/>
      <c r="P26"/>
      <c r="Q26"/>
      <c r="R26"/>
      <c r="S26"/>
      <c r="T26"/>
      <c r="U26"/>
    </row>
    <row r="27" spans="5:21" x14ac:dyDescent="0.25">
      <c r="M27"/>
      <c r="N27"/>
      <c r="O27"/>
      <c r="P27"/>
      <c r="Q27"/>
      <c r="R27"/>
      <c r="S27"/>
      <c r="T27"/>
      <c r="U27"/>
    </row>
    <row r="28" spans="5:21" ht="15.75" thickBot="1" x14ac:dyDescent="0.3">
      <c r="M28" t="s">
        <v>29</v>
      </c>
      <c r="N28"/>
      <c r="O28"/>
      <c r="P28"/>
      <c r="Q28"/>
      <c r="R28"/>
      <c r="S28"/>
      <c r="T28"/>
      <c r="U28"/>
    </row>
    <row r="29" spans="5:21" x14ac:dyDescent="0.25">
      <c r="M29" s="49"/>
      <c r="N29" s="49" t="s">
        <v>34</v>
      </c>
      <c r="O29" s="49" t="s">
        <v>35</v>
      </c>
      <c r="P29" s="49" t="s">
        <v>36</v>
      </c>
      <c r="Q29" s="49" t="s">
        <v>37</v>
      </c>
      <c r="R29" s="49" t="s">
        <v>38</v>
      </c>
      <c r="S29"/>
      <c r="T29"/>
      <c r="U29"/>
    </row>
    <row r="30" spans="5:21" x14ac:dyDescent="0.25">
      <c r="M30" s="47" t="s">
        <v>30</v>
      </c>
      <c r="N30" s="47">
        <v>1</v>
      </c>
      <c r="O30" s="47">
        <v>676.80170713936161</v>
      </c>
      <c r="P30" s="47">
        <v>676.80170713936161</v>
      </c>
      <c r="Q30" s="47">
        <v>18.126290633891518</v>
      </c>
      <c r="R30" s="47">
        <v>9.3409470822307503E-4</v>
      </c>
      <c r="S30"/>
      <c r="T30"/>
      <c r="U30"/>
    </row>
    <row r="31" spans="5:21" x14ac:dyDescent="0.25">
      <c r="M31" s="47" t="s">
        <v>31</v>
      </c>
      <c r="N31" s="47">
        <v>13</v>
      </c>
      <c r="O31" s="47">
        <v>485.39562619397191</v>
      </c>
      <c r="P31" s="47">
        <v>37.338125091843992</v>
      </c>
      <c r="Q31" s="47"/>
      <c r="R31" s="47"/>
      <c r="S31"/>
      <c r="T31"/>
      <c r="U31"/>
    </row>
    <row r="32" spans="5:21" ht="15.75" thickBot="1" x14ac:dyDescent="0.3">
      <c r="M32" s="48" t="s">
        <v>32</v>
      </c>
      <c r="N32" s="48">
        <v>14</v>
      </c>
      <c r="O32" s="48">
        <v>1162.1973333333335</v>
      </c>
      <c r="P32" s="48"/>
      <c r="Q32" s="48"/>
      <c r="R32" s="48"/>
      <c r="S32"/>
      <c r="T32"/>
      <c r="U32"/>
    </row>
    <row r="33" spans="11:21" ht="15.75" thickBot="1" x14ac:dyDescent="0.3">
      <c r="M33"/>
      <c r="N33"/>
      <c r="O33"/>
      <c r="P33"/>
      <c r="Q33"/>
      <c r="R33"/>
      <c r="S33"/>
      <c r="T33"/>
      <c r="U33"/>
    </row>
    <row r="34" spans="11:21" x14ac:dyDescent="0.25">
      <c r="M34" s="49"/>
      <c r="N34" s="49" t="s">
        <v>39</v>
      </c>
      <c r="O34" s="49" t="s">
        <v>27</v>
      </c>
      <c r="P34" s="49" t="s">
        <v>40</v>
      </c>
      <c r="Q34" s="49" t="s">
        <v>41</v>
      </c>
      <c r="R34" s="49" t="s">
        <v>42</v>
      </c>
      <c r="S34" s="49" t="s">
        <v>43</v>
      </c>
      <c r="T34" s="49" t="s">
        <v>49</v>
      </c>
      <c r="U34" s="49" t="s">
        <v>50</v>
      </c>
    </row>
    <row r="35" spans="11:21" ht="28.5" x14ac:dyDescent="0.45">
      <c r="K35" s="85"/>
      <c r="L35" s="85"/>
      <c r="M35" s="47" t="s">
        <v>33</v>
      </c>
      <c r="N35" s="47">
        <v>23.919691505683225</v>
      </c>
      <c r="O35" s="47">
        <v>6.0652049136072232</v>
      </c>
      <c r="P35" s="47">
        <v>3.9437565336036133</v>
      </c>
      <c r="Q35" s="47">
        <v>1.6812382182722161E-3</v>
      </c>
      <c r="R35" s="47">
        <v>10.816612915302061</v>
      </c>
      <c r="S35" s="47">
        <v>37.022770096064392</v>
      </c>
      <c r="T35" s="47">
        <v>23.911942442860138</v>
      </c>
      <c r="U35" s="47">
        <v>23.927440568506313</v>
      </c>
    </row>
    <row r="36" spans="11:21" ht="15.75" thickBot="1" x14ac:dyDescent="0.3">
      <c r="M36" s="48" t="s">
        <v>46</v>
      </c>
      <c r="N36" s="48">
        <v>0.1294133658874573</v>
      </c>
      <c r="O36" s="48">
        <v>3.0396575838721341E-2</v>
      </c>
      <c r="P36" s="48">
        <v>4.2574981660467577</v>
      </c>
      <c r="Q36" s="48">
        <v>9.3409470822307839E-4</v>
      </c>
      <c r="R36" s="48">
        <v>6.3745556181689492E-2</v>
      </c>
      <c r="S36" s="48">
        <v>0.19508117559322513</v>
      </c>
      <c r="T36" s="48">
        <v>0.12937453043521191</v>
      </c>
      <c r="U36" s="48">
        <v>0.1294522013397027</v>
      </c>
    </row>
    <row r="37" spans="11:21" x14ac:dyDescent="0.25">
      <c r="M37"/>
      <c r="N37"/>
      <c r="O37"/>
      <c r="P37"/>
      <c r="Q37"/>
      <c r="R37"/>
      <c r="S37"/>
      <c r="T37"/>
      <c r="U37"/>
    </row>
    <row r="38" spans="11:21" x14ac:dyDescent="0.25">
      <c r="M38"/>
      <c r="N38"/>
      <c r="O38"/>
      <c r="P38"/>
      <c r="Q38"/>
      <c r="R38"/>
      <c r="S38"/>
      <c r="T38"/>
      <c r="U38"/>
    </row>
    <row r="39" spans="11:21" x14ac:dyDescent="0.25">
      <c r="M39"/>
      <c r="N39"/>
      <c r="O39"/>
      <c r="P39"/>
      <c r="Q39"/>
      <c r="R39"/>
      <c r="S39"/>
      <c r="T39"/>
      <c r="U39"/>
    </row>
    <row r="42" spans="11:21" ht="18.600000000000001" customHeight="1" x14ac:dyDescent="0.25"/>
  </sheetData>
  <mergeCells count="1">
    <mergeCell ref="K35:L35"/>
  </mergeCells>
  <pageMargins left="0.7" right="0.7" top="0.75" bottom="0.75" header="0.3" footer="0.3"/>
  <pageSetup scale="42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0:L42"/>
  <sheetViews>
    <sheetView zoomScale="70" zoomScaleNormal="70" workbookViewId="0"/>
  </sheetViews>
  <sheetFormatPr defaultColWidth="8.85546875" defaultRowHeight="15" x14ac:dyDescent="0.25"/>
  <cols>
    <col min="1" max="4" width="8.85546875" style="5"/>
    <col min="5" max="5" width="18.85546875" style="5" customWidth="1"/>
    <col min="6" max="7" width="17.28515625" style="5" customWidth="1"/>
    <col min="8" max="8" width="12" style="5" customWidth="1"/>
    <col min="9" max="9" width="11.28515625" style="5" customWidth="1"/>
    <col min="10" max="10" width="8.85546875" style="5"/>
    <col min="11" max="11" width="11.7109375" style="5" customWidth="1"/>
    <col min="12" max="12" width="11.85546875" style="5" customWidth="1"/>
    <col min="13" max="16384" width="8.85546875" style="5"/>
  </cols>
  <sheetData>
    <row r="10" spans="5:7" x14ac:dyDescent="0.25">
      <c r="F10" s="6"/>
      <c r="G10" s="6"/>
    </row>
    <row r="11" spans="5:7" ht="109.15" customHeight="1" x14ac:dyDescent="0.25">
      <c r="E11" s="12" t="s">
        <v>13</v>
      </c>
      <c r="F11" s="12" t="s">
        <v>14</v>
      </c>
      <c r="G11" s="36" t="s">
        <v>20</v>
      </c>
    </row>
    <row r="12" spans="5:7" ht="25.5" x14ac:dyDescent="0.25">
      <c r="E12" s="12">
        <v>1</v>
      </c>
      <c r="F12" s="37">
        <v>43.8</v>
      </c>
      <c r="G12" s="38">
        <v>199</v>
      </c>
    </row>
    <row r="13" spans="5:7" ht="25.5" x14ac:dyDescent="0.25">
      <c r="E13" s="12">
        <v>2</v>
      </c>
      <c r="F13" s="37">
        <v>47.4</v>
      </c>
      <c r="G13" s="38">
        <v>166</v>
      </c>
    </row>
    <row r="14" spans="5:7" ht="25.5" x14ac:dyDescent="0.25">
      <c r="E14" s="12">
        <v>3</v>
      </c>
      <c r="F14" s="37">
        <v>47.9</v>
      </c>
      <c r="G14" s="38">
        <v>191</v>
      </c>
    </row>
    <row r="15" spans="5:7" ht="25.5" x14ac:dyDescent="0.25">
      <c r="E15" s="12">
        <v>4</v>
      </c>
      <c r="F15" s="37">
        <v>40</v>
      </c>
      <c r="G15" s="38">
        <v>168</v>
      </c>
    </row>
    <row r="16" spans="5:7" ht="25.5" x14ac:dyDescent="0.25">
      <c r="E16" s="12">
        <v>5</v>
      </c>
      <c r="F16" s="37">
        <v>45.4</v>
      </c>
      <c r="G16" s="38">
        <v>170</v>
      </c>
    </row>
    <row r="17" spans="5:7" ht="25.5" x14ac:dyDescent="0.25">
      <c r="E17" s="12">
        <v>6</v>
      </c>
      <c r="F17" s="37">
        <v>67.400000000000006</v>
      </c>
      <c r="G17" s="38">
        <v>358</v>
      </c>
    </row>
    <row r="18" spans="5:7" ht="25.5" x14ac:dyDescent="0.25">
      <c r="E18" s="12">
        <v>7</v>
      </c>
      <c r="F18" s="37">
        <v>52</v>
      </c>
      <c r="G18" s="38">
        <v>242</v>
      </c>
    </row>
    <row r="19" spans="5:7" ht="25.5" x14ac:dyDescent="0.25">
      <c r="E19" s="12">
        <v>8</v>
      </c>
      <c r="F19" s="37">
        <v>38.6</v>
      </c>
      <c r="G19" s="38">
        <v>176</v>
      </c>
    </row>
    <row r="20" spans="5:7" ht="25.5" x14ac:dyDescent="0.25">
      <c r="E20" s="12">
        <v>9</v>
      </c>
      <c r="F20" s="37">
        <v>62.6</v>
      </c>
      <c r="G20" s="38">
        <v>224</v>
      </c>
    </row>
    <row r="21" spans="5:7" ht="25.5" x14ac:dyDescent="0.25">
      <c r="E21" s="12">
        <v>10</v>
      </c>
      <c r="F21" s="37">
        <v>46</v>
      </c>
      <c r="G21" s="38">
        <v>149</v>
      </c>
    </row>
    <row r="22" spans="5:7" ht="25.5" x14ac:dyDescent="0.25">
      <c r="E22" s="12">
        <v>11</v>
      </c>
      <c r="F22" s="37">
        <v>44.7</v>
      </c>
      <c r="G22" s="38">
        <v>145</v>
      </c>
    </row>
    <row r="23" spans="5:7" ht="25.5" x14ac:dyDescent="0.25">
      <c r="E23" s="12">
        <v>12</v>
      </c>
      <c r="F23" s="37">
        <v>47.1</v>
      </c>
      <c r="G23" s="38">
        <v>167</v>
      </c>
    </row>
    <row r="24" spans="5:7" ht="25.5" x14ac:dyDescent="0.25">
      <c r="E24" s="12">
        <v>13</v>
      </c>
      <c r="F24" s="37">
        <v>52.8</v>
      </c>
      <c r="G24" s="38">
        <v>169</v>
      </c>
    </row>
    <row r="25" spans="5:7" ht="25.5" x14ac:dyDescent="0.25">
      <c r="E25" s="12">
        <v>14</v>
      </c>
      <c r="F25" s="37">
        <v>35.299999999999997</v>
      </c>
      <c r="G25" s="38">
        <v>152</v>
      </c>
    </row>
    <row r="26" spans="5:7" ht="25.5" x14ac:dyDescent="0.25">
      <c r="E26" s="12">
        <v>15</v>
      </c>
      <c r="F26" s="37">
        <v>61.8</v>
      </c>
      <c r="G26" s="38">
        <v>214</v>
      </c>
    </row>
    <row r="35" spans="11:12" ht="28.5" x14ac:dyDescent="0.45">
      <c r="K35" s="85"/>
      <c r="L35" s="85"/>
    </row>
    <row r="42" spans="11:12" ht="18.600000000000001" customHeight="1" x14ac:dyDescent="0.25"/>
  </sheetData>
  <mergeCells count="1">
    <mergeCell ref="K35:L35"/>
  </mergeCells>
  <pageMargins left="0.7" right="0.7" top="0.75" bottom="0.75" header="0.3" footer="0.3"/>
  <pageSetup scale="4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showRowColHeaders="0" zoomScale="60" zoomScaleNormal="60" workbookViewId="0"/>
  </sheetViews>
  <sheetFormatPr defaultColWidth="9.140625" defaultRowHeight="15" x14ac:dyDescent="0.25"/>
  <cols>
    <col min="1" max="16384" width="9.140625" style="1"/>
  </cols>
  <sheetData>
    <row r="1" spans="1:27" x14ac:dyDescent="0.25">
      <c r="A1" s="1" t="s">
        <v>0</v>
      </c>
    </row>
    <row r="12" spans="1:27" x14ac:dyDescent="0.25"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5"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1:27" x14ac:dyDescent="0.25"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1:27" x14ac:dyDescent="0.25"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1:27" x14ac:dyDescent="0.25"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1:27" x14ac:dyDescent="0.25"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1:27" x14ac:dyDescent="0.25"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1:27" x14ac:dyDescent="0.25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1:27" x14ac:dyDescent="0.25"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1:27" x14ac:dyDescent="0.25"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1:27" x14ac:dyDescent="0.25"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1:27" x14ac:dyDescent="0.25"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1:27" x14ac:dyDescent="0.25"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1:27" x14ac:dyDescent="0.25"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1:27" x14ac:dyDescent="0.25"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1:27" x14ac:dyDescent="0.25"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1:27" x14ac:dyDescent="0.25"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1:27" x14ac:dyDescent="0.25"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1:27" x14ac:dyDescent="0.25"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1:27" x14ac:dyDescent="0.25"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1:27" x14ac:dyDescent="0.25"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1:27" x14ac:dyDescent="0.25"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1:27" x14ac:dyDescent="0.25"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1:27" x14ac:dyDescent="0.25"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1:27" x14ac:dyDescent="0.25"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1:27" x14ac:dyDescent="0.25"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1:27" x14ac:dyDescent="0.25"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1:27" x14ac:dyDescent="0.25"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1:27" x14ac:dyDescent="0.25"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1:27" x14ac:dyDescent="0.25"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</sheetData>
  <pageMargins left="0.7" right="0.7" top="0.75" bottom="0.75" header="0.3" footer="0.3"/>
  <pageSetup scale="2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0:Z46"/>
  <sheetViews>
    <sheetView zoomScale="60" zoomScaleNormal="60" workbookViewId="0">
      <selection activeCell="Z53" sqref="A1:Z53"/>
    </sheetView>
  </sheetViews>
  <sheetFormatPr defaultColWidth="9.140625" defaultRowHeight="15" x14ac:dyDescent="0.25"/>
  <cols>
    <col min="1" max="1" width="9.140625" style="8"/>
    <col min="2" max="2" width="9.28515625" style="8" customWidth="1"/>
    <col min="3" max="3" width="18.42578125" style="8" customWidth="1"/>
    <col min="4" max="4" width="10.7109375" style="8" customWidth="1"/>
    <col min="5" max="5" width="9.140625" style="8"/>
    <col min="6" max="6" width="10.5703125" style="8" customWidth="1"/>
    <col min="7" max="7" width="17.42578125" style="8" customWidth="1"/>
    <col min="8" max="8" width="18.28515625" style="8" customWidth="1"/>
    <col min="9" max="9" width="4.85546875" style="8" customWidth="1"/>
    <col min="10" max="10" width="14.7109375" style="8" customWidth="1"/>
    <col min="11" max="11" width="15.7109375" style="8" customWidth="1"/>
    <col min="12" max="13" width="16.7109375" style="8" customWidth="1"/>
    <col min="14" max="14" width="4.5703125" style="8" customWidth="1"/>
    <col min="15" max="15" width="14.28515625" style="8" customWidth="1"/>
    <col min="16" max="16" width="28.140625" style="8" customWidth="1"/>
    <col min="17" max="18" width="9.85546875" style="8" customWidth="1"/>
    <col min="19" max="19" width="11.140625" style="8" customWidth="1"/>
    <col min="20" max="20" width="10.140625" style="8" customWidth="1"/>
    <col min="21" max="21" width="9.5703125" style="8" customWidth="1"/>
    <col min="22" max="22" width="10.42578125" style="8" customWidth="1"/>
    <col min="23" max="23" width="9.85546875" style="8" customWidth="1"/>
    <col min="24" max="16384" width="9.140625" style="8"/>
  </cols>
  <sheetData>
    <row r="20" spans="6:26" x14ac:dyDescent="0.25">
      <c r="G20" s="9"/>
      <c r="H20" s="9"/>
    </row>
    <row r="21" spans="6:26" ht="27" x14ac:dyDescent="0.25">
      <c r="F21" s="10"/>
      <c r="G21" s="26" t="s">
        <v>3</v>
      </c>
      <c r="H21" s="35" t="s">
        <v>6</v>
      </c>
      <c r="I21" s="10"/>
      <c r="O21" t="s">
        <v>22</v>
      </c>
      <c r="P21"/>
      <c r="Q21"/>
      <c r="R21"/>
      <c r="S21"/>
      <c r="T21"/>
      <c r="U21"/>
      <c r="V21"/>
      <c r="W21"/>
    </row>
    <row r="22" spans="6:26" ht="28.5" customHeight="1" thickBot="1" x14ac:dyDescent="0.3">
      <c r="F22" s="10"/>
      <c r="G22" s="26">
        <v>1</v>
      </c>
      <c r="H22" s="35">
        <v>6000</v>
      </c>
      <c r="I22" s="10"/>
      <c r="O22"/>
      <c r="P22"/>
      <c r="Q22"/>
      <c r="R22"/>
      <c r="S22"/>
      <c r="T22"/>
      <c r="U22"/>
      <c r="V22"/>
      <c r="W22"/>
    </row>
    <row r="23" spans="6:26" ht="27.75" customHeight="1" x14ac:dyDescent="0.25">
      <c r="F23" s="10"/>
      <c r="G23" s="26">
        <v>2</v>
      </c>
      <c r="H23" s="35">
        <v>1550</v>
      </c>
      <c r="I23" s="10"/>
      <c r="J23" s="60"/>
      <c r="K23" s="60"/>
      <c r="L23" s="60"/>
      <c r="O23" s="50" t="s">
        <v>23</v>
      </c>
      <c r="P23" s="50"/>
      <c r="Q23"/>
      <c r="R23"/>
      <c r="S23"/>
      <c r="T23"/>
      <c r="U23"/>
      <c r="V23"/>
      <c r="W23"/>
    </row>
    <row r="24" spans="6:26" ht="26.25" customHeight="1" x14ac:dyDescent="0.25">
      <c r="F24" s="10"/>
      <c r="G24" s="26">
        <v>3</v>
      </c>
      <c r="H24" s="35">
        <v>1500</v>
      </c>
      <c r="I24" s="10"/>
      <c r="J24" s="60"/>
      <c r="K24" s="60"/>
      <c r="L24" s="60"/>
      <c r="O24" s="47" t="s">
        <v>24</v>
      </c>
      <c r="P24" s="47">
        <v>0.3787144110824659</v>
      </c>
      <c r="Q24"/>
      <c r="R24"/>
      <c r="S24"/>
      <c r="T24"/>
      <c r="U24"/>
      <c r="V24"/>
      <c r="W24"/>
    </row>
    <row r="25" spans="6:26" ht="28.5" customHeight="1" x14ac:dyDescent="0.25">
      <c r="F25" s="10"/>
      <c r="G25" s="26">
        <v>4</v>
      </c>
      <c r="H25" s="35">
        <v>1500</v>
      </c>
      <c r="I25" s="10"/>
      <c r="J25" s="60"/>
      <c r="K25" s="60"/>
      <c r="L25" s="60"/>
      <c r="O25" s="47" t="s">
        <v>25</v>
      </c>
      <c r="P25" s="47">
        <v>0.14342460516153896</v>
      </c>
      <c r="Q25"/>
      <c r="R25"/>
      <c r="S25"/>
      <c r="T25"/>
      <c r="U25"/>
      <c r="V25"/>
      <c r="W25"/>
    </row>
    <row r="26" spans="6:26" ht="26.25" customHeight="1" x14ac:dyDescent="0.25">
      <c r="F26" s="10"/>
      <c r="G26" s="26">
        <v>5</v>
      </c>
      <c r="H26" s="35">
        <v>2400</v>
      </c>
      <c r="I26" s="10"/>
      <c r="J26" s="60"/>
      <c r="K26" s="60"/>
      <c r="L26" s="60"/>
      <c r="O26" s="47" t="s">
        <v>26</v>
      </c>
      <c r="P26" s="47">
        <v>5.7767065677692853E-2</v>
      </c>
      <c r="Q26"/>
      <c r="R26"/>
      <c r="S26"/>
      <c r="T26"/>
      <c r="U26"/>
      <c r="V26"/>
      <c r="W26"/>
    </row>
    <row r="27" spans="6:26" ht="24.6" customHeight="1" x14ac:dyDescent="0.25">
      <c r="F27" s="10"/>
      <c r="G27" s="26">
        <v>6</v>
      </c>
      <c r="H27" s="35">
        <v>3100</v>
      </c>
      <c r="I27" s="10"/>
      <c r="J27" s="60"/>
      <c r="K27" s="60"/>
      <c r="L27" s="60"/>
      <c r="O27" s="47" t="s">
        <v>27</v>
      </c>
      <c r="P27" s="47">
        <v>1403.9858553601182</v>
      </c>
      <c r="Q27"/>
      <c r="R27"/>
      <c r="S27"/>
      <c r="T27"/>
      <c r="U27"/>
      <c r="V27"/>
      <c r="W27"/>
    </row>
    <row r="28" spans="6:26" ht="26.25" customHeight="1" thickBot="1" x14ac:dyDescent="0.3">
      <c r="F28" s="10"/>
      <c r="G28" s="26">
        <v>7</v>
      </c>
      <c r="H28" s="35">
        <v>2600</v>
      </c>
      <c r="I28" s="10"/>
      <c r="O28" s="48" t="s">
        <v>28</v>
      </c>
      <c r="P28" s="48">
        <v>12</v>
      </c>
      <c r="Q28"/>
      <c r="R28"/>
      <c r="S28"/>
      <c r="T28"/>
      <c r="U28"/>
      <c r="V28"/>
      <c r="W28"/>
    </row>
    <row r="29" spans="6:26" ht="30.75" customHeight="1" x14ac:dyDescent="0.25">
      <c r="F29" s="10"/>
      <c r="G29" s="26">
        <v>8</v>
      </c>
      <c r="H29" s="35">
        <v>2900</v>
      </c>
      <c r="I29" s="10"/>
      <c r="O29"/>
      <c r="P29"/>
      <c r="Q29"/>
      <c r="R29"/>
      <c r="S29"/>
      <c r="T29"/>
      <c r="U29"/>
      <c r="V29"/>
      <c r="W29"/>
      <c r="X29" s="61"/>
      <c r="Y29" s="61"/>
      <c r="Z29" s="61"/>
    </row>
    <row r="30" spans="6:26" ht="24.75" customHeight="1" thickBot="1" x14ac:dyDescent="0.3">
      <c r="F30" s="10"/>
      <c r="G30" s="26">
        <v>9</v>
      </c>
      <c r="H30" s="35">
        <v>3800</v>
      </c>
      <c r="I30" s="10"/>
      <c r="O30" t="s">
        <v>29</v>
      </c>
      <c r="P30"/>
      <c r="Q30"/>
      <c r="R30"/>
      <c r="S30"/>
      <c r="T30"/>
      <c r="U30"/>
      <c r="V30"/>
      <c r="W30"/>
      <c r="X30" s="61"/>
      <c r="Y30" s="61"/>
      <c r="Z30" s="61"/>
    </row>
    <row r="31" spans="6:26" ht="32.450000000000003" customHeight="1" x14ac:dyDescent="0.25">
      <c r="F31" s="10"/>
      <c r="G31" s="26">
        <v>10</v>
      </c>
      <c r="H31" s="35">
        <v>4500</v>
      </c>
      <c r="I31" s="10"/>
      <c r="O31" s="49"/>
      <c r="P31" s="49" t="s">
        <v>34</v>
      </c>
      <c r="Q31" s="49" t="s">
        <v>35</v>
      </c>
      <c r="R31" s="49" t="s">
        <v>36</v>
      </c>
      <c r="S31" s="49" t="s">
        <v>37</v>
      </c>
      <c r="T31" s="49" t="s">
        <v>38</v>
      </c>
      <c r="U31"/>
      <c r="V31"/>
      <c r="W31"/>
      <c r="X31" s="61"/>
      <c r="Y31" s="61"/>
      <c r="Z31" s="61"/>
    </row>
    <row r="32" spans="6:26" ht="27.6" customHeight="1" x14ac:dyDescent="0.25">
      <c r="F32" s="10"/>
      <c r="G32" s="26">
        <v>11</v>
      </c>
      <c r="H32" s="35">
        <v>4000</v>
      </c>
      <c r="I32" s="10"/>
      <c r="O32" s="47" t="s">
        <v>30</v>
      </c>
      <c r="P32" s="47">
        <v>1</v>
      </c>
      <c r="Q32" s="47">
        <v>3300528.8461538404</v>
      </c>
      <c r="R32" s="47">
        <v>3300528.8461538404</v>
      </c>
      <c r="S32" s="47">
        <v>1.6743955759853106</v>
      </c>
      <c r="T32" s="47">
        <v>0.22475648278044902</v>
      </c>
      <c r="U32"/>
      <c r="V32"/>
      <c r="W32"/>
    </row>
    <row r="33" spans="3:23" ht="32.450000000000003" customHeight="1" x14ac:dyDescent="0.25">
      <c r="F33" s="10"/>
      <c r="G33" s="26">
        <v>12</v>
      </c>
      <c r="H33" s="35">
        <v>4900</v>
      </c>
      <c r="I33" s="10"/>
      <c r="O33" s="47" t="s">
        <v>31</v>
      </c>
      <c r="P33" s="47">
        <v>10</v>
      </c>
      <c r="Q33" s="47">
        <v>19711762.820512827</v>
      </c>
      <c r="R33" s="47">
        <v>1971176.2820512827</v>
      </c>
      <c r="S33" s="47"/>
      <c r="T33" s="47"/>
      <c r="U33"/>
      <c r="V33"/>
      <c r="W33"/>
    </row>
    <row r="34" spans="3:23" ht="15.75" thickBot="1" x14ac:dyDescent="0.3">
      <c r="O34" s="48" t="s">
        <v>32</v>
      </c>
      <c r="P34" s="48">
        <v>11</v>
      </c>
      <c r="Q34" s="48">
        <v>23012291.666666668</v>
      </c>
      <c r="R34" s="48"/>
      <c r="S34" s="48"/>
      <c r="T34" s="48"/>
      <c r="U34"/>
      <c r="V34"/>
      <c r="W34"/>
    </row>
    <row r="35" spans="3:23" ht="22.9" customHeight="1" thickBot="1" x14ac:dyDescent="0.3">
      <c r="O35"/>
      <c r="P35"/>
      <c r="Q35"/>
      <c r="R35"/>
      <c r="S35"/>
      <c r="T35"/>
      <c r="U35"/>
      <c r="V35"/>
      <c r="W35"/>
    </row>
    <row r="36" spans="3:23" ht="29.25" customHeight="1" x14ac:dyDescent="0.25">
      <c r="O36" s="49"/>
      <c r="P36" s="49" t="s">
        <v>39</v>
      </c>
      <c r="Q36" s="49" t="s">
        <v>27</v>
      </c>
      <c r="R36" s="49" t="s">
        <v>40</v>
      </c>
      <c r="S36" s="49" t="s">
        <v>41</v>
      </c>
      <c r="T36" s="49" t="s">
        <v>42</v>
      </c>
      <c r="U36" s="49" t="s">
        <v>43</v>
      </c>
      <c r="V36" s="49" t="s">
        <v>44</v>
      </c>
      <c r="W36" s="49" t="s">
        <v>45</v>
      </c>
    </row>
    <row r="37" spans="3:23" ht="27" customHeight="1" x14ac:dyDescent="0.4">
      <c r="O37" s="47" t="s">
        <v>33</v>
      </c>
      <c r="P37" s="51">
        <v>2241.6666666666665</v>
      </c>
      <c r="Q37" s="47">
        <v>864.09356125085378</v>
      </c>
      <c r="R37" s="47">
        <v>2.5942406785460252</v>
      </c>
      <c r="S37" s="47">
        <v>2.6754585114826666E-2</v>
      </c>
      <c r="T37" s="47">
        <v>316.34623109245763</v>
      </c>
      <c r="U37" s="47">
        <v>4166.9871022408752</v>
      </c>
      <c r="V37" s="47">
        <v>316.34623109245763</v>
      </c>
      <c r="W37" s="47">
        <v>4166.9871022408752</v>
      </c>
    </row>
    <row r="38" spans="3:23" ht="19.149999999999999" customHeight="1" thickBot="1" x14ac:dyDescent="0.3">
      <c r="O38" s="48" t="s">
        <v>46</v>
      </c>
      <c r="P38" s="48">
        <v>151.92307692307691</v>
      </c>
      <c r="Q38" s="48">
        <v>117.40719537078699</v>
      </c>
      <c r="R38" s="48">
        <v>1.2939843801164344</v>
      </c>
      <c r="S38" s="48">
        <v>0.22475648278044849</v>
      </c>
      <c r="T38" s="48">
        <v>-109.67645658531666</v>
      </c>
      <c r="U38" s="48">
        <v>413.52261043147047</v>
      </c>
      <c r="V38" s="48">
        <v>-109.67645658531666</v>
      </c>
      <c r="W38" s="48">
        <v>413.52261043147047</v>
      </c>
    </row>
    <row r="39" spans="3:23" ht="16.899999999999999" customHeight="1" x14ac:dyDescent="0.25">
      <c r="M39" s="10"/>
      <c r="O39"/>
      <c r="P39"/>
      <c r="Q39"/>
      <c r="R39"/>
      <c r="S39"/>
      <c r="T39"/>
      <c r="U39"/>
      <c r="V39"/>
      <c r="W39"/>
    </row>
    <row r="40" spans="3:23" ht="15" customHeight="1" x14ac:dyDescent="0.25">
      <c r="M40" s="11"/>
      <c r="O40"/>
      <c r="P40"/>
      <c r="Q40"/>
      <c r="R40"/>
      <c r="S40"/>
      <c r="T40"/>
      <c r="U40"/>
      <c r="V40"/>
      <c r="W40"/>
    </row>
    <row r="41" spans="3:23" x14ac:dyDescent="0.25">
      <c r="M41" s="11"/>
      <c r="O41"/>
      <c r="P41"/>
      <c r="Q41"/>
      <c r="R41"/>
      <c r="S41"/>
      <c r="T41"/>
      <c r="U41"/>
      <c r="V41"/>
      <c r="W41"/>
    </row>
    <row r="42" spans="3:23" x14ac:dyDescent="0.25">
      <c r="M42" s="11"/>
    </row>
    <row r="43" spans="3:23" x14ac:dyDescent="0.25">
      <c r="M43" s="11"/>
    </row>
    <row r="44" spans="3:23" x14ac:dyDescent="0.25">
      <c r="M44" s="11"/>
    </row>
    <row r="45" spans="3:23" x14ac:dyDescent="0.25">
      <c r="M45" s="11"/>
    </row>
    <row r="46" spans="3:23" ht="24.6" customHeight="1" x14ac:dyDescent="0.4">
      <c r="C46" s="52">
        <f>17433.7-(151.92*100)</f>
        <v>2241.7000000000025</v>
      </c>
      <c r="M46" s="11"/>
    </row>
  </sheetData>
  <mergeCells count="2">
    <mergeCell ref="J23:L27"/>
    <mergeCell ref="X29:Z31"/>
  </mergeCells>
  <pageMargins left="0.7" right="0.7" top="0.75" bottom="0.75" header="0.3" footer="0.3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20:Z46"/>
  <sheetViews>
    <sheetView zoomScale="60" zoomScaleNormal="60" workbookViewId="0"/>
  </sheetViews>
  <sheetFormatPr defaultColWidth="9.140625" defaultRowHeight="15" x14ac:dyDescent="0.25"/>
  <cols>
    <col min="1" max="1" width="9.140625" style="8"/>
    <col min="2" max="2" width="9.28515625" style="8" customWidth="1"/>
    <col min="3" max="3" width="18.42578125" style="8" customWidth="1"/>
    <col min="4" max="4" width="10.7109375" style="8" customWidth="1"/>
    <col min="5" max="5" width="9.140625" style="8"/>
    <col min="6" max="6" width="10.5703125" style="8" customWidth="1"/>
    <col min="7" max="7" width="17.42578125" style="8" customWidth="1"/>
    <col min="8" max="8" width="18.28515625" style="8" customWidth="1"/>
    <col min="9" max="9" width="4.85546875" style="8" customWidth="1"/>
    <col min="10" max="10" width="14.7109375" style="8" customWidth="1"/>
    <col min="11" max="11" width="15.7109375" style="8" customWidth="1"/>
    <col min="12" max="13" width="16.7109375" style="8" customWidth="1"/>
    <col min="14" max="14" width="4.5703125" style="8" customWidth="1"/>
    <col min="15" max="15" width="14.28515625" style="8" customWidth="1"/>
    <col min="16" max="16" width="10.140625" style="8" customWidth="1"/>
    <col min="17" max="18" width="9.85546875" style="8" customWidth="1"/>
    <col min="19" max="19" width="11.140625" style="8" customWidth="1"/>
    <col min="20" max="20" width="10.140625" style="8" customWidth="1"/>
    <col min="21" max="21" width="9.5703125" style="8" customWidth="1"/>
    <col min="22" max="22" width="10.42578125" style="8" customWidth="1"/>
    <col min="23" max="23" width="9.85546875" style="8" customWidth="1"/>
    <col min="24" max="16384" width="9.140625" style="8"/>
  </cols>
  <sheetData>
    <row r="20" spans="6:26" x14ac:dyDescent="0.25">
      <c r="G20" s="9"/>
      <c r="H20" s="9"/>
    </row>
    <row r="21" spans="6:26" ht="27" x14ac:dyDescent="0.25">
      <c r="F21" s="10"/>
      <c r="G21" s="26" t="s">
        <v>3</v>
      </c>
      <c r="H21" s="35" t="s">
        <v>6</v>
      </c>
      <c r="I21" s="10"/>
    </row>
    <row r="22" spans="6:26" ht="28.5" customHeight="1" x14ac:dyDescent="0.25">
      <c r="F22" s="10"/>
      <c r="G22" s="26">
        <v>1</v>
      </c>
      <c r="H22" s="35">
        <v>6000</v>
      </c>
      <c r="I22" s="10"/>
    </row>
    <row r="23" spans="6:26" ht="27.75" customHeight="1" x14ac:dyDescent="0.25">
      <c r="F23" s="10"/>
      <c r="G23" s="26">
        <v>2</v>
      </c>
      <c r="H23" s="35">
        <v>1550</v>
      </c>
      <c r="I23" s="10"/>
      <c r="J23" s="60"/>
      <c r="K23" s="60"/>
      <c r="L23" s="60"/>
    </row>
    <row r="24" spans="6:26" ht="26.25" customHeight="1" x14ac:dyDescent="0.25">
      <c r="F24" s="10"/>
      <c r="G24" s="26">
        <v>3</v>
      </c>
      <c r="H24" s="35">
        <v>1500</v>
      </c>
      <c r="I24" s="10"/>
      <c r="J24" s="60"/>
      <c r="K24" s="60"/>
      <c r="L24" s="60"/>
    </row>
    <row r="25" spans="6:26" ht="28.5" customHeight="1" x14ac:dyDescent="0.25">
      <c r="F25" s="10"/>
      <c r="G25" s="26">
        <v>4</v>
      </c>
      <c r="H25" s="35">
        <v>1500</v>
      </c>
      <c r="I25" s="10"/>
      <c r="J25" s="60"/>
      <c r="K25" s="60"/>
      <c r="L25" s="60"/>
    </row>
    <row r="26" spans="6:26" ht="26.25" customHeight="1" x14ac:dyDescent="0.25">
      <c r="F26" s="10"/>
      <c r="G26" s="26">
        <v>5</v>
      </c>
      <c r="H26" s="35">
        <v>2400</v>
      </c>
      <c r="I26" s="10"/>
      <c r="J26" s="60"/>
      <c r="K26" s="60"/>
      <c r="L26" s="60"/>
    </row>
    <row r="27" spans="6:26" ht="24.6" customHeight="1" x14ac:dyDescent="0.25">
      <c r="F27" s="10"/>
      <c r="G27" s="26">
        <v>6</v>
      </c>
      <c r="H27" s="35">
        <v>3100</v>
      </c>
      <c r="I27" s="10"/>
      <c r="J27" s="60"/>
      <c r="K27" s="60"/>
      <c r="L27" s="60"/>
    </row>
    <row r="28" spans="6:26" ht="26.25" customHeight="1" x14ac:dyDescent="0.25">
      <c r="F28" s="10"/>
      <c r="G28" s="26">
        <v>7</v>
      </c>
      <c r="H28" s="35">
        <v>2600</v>
      </c>
      <c r="I28" s="10"/>
    </row>
    <row r="29" spans="6:26" ht="30.75" customHeight="1" x14ac:dyDescent="0.25">
      <c r="F29" s="10"/>
      <c r="G29" s="26">
        <v>8</v>
      </c>
      <c r="H29" s="35">
        <v>2900</v>
      </c>
      <c r="I29" s="10"/>
      <c r="X29" s="61"/>
      <c r="Y29" s="61"/>
      <c r="Z29" s="61"/>
    </row>
    <row r="30" spans="6:26" ht="24.75" customHeight="1" x14ac:dyDescent="0.25">
      <c r="F30" s="10"/>
      <c r="G30" s="26">
        <v>9</v>
      </c>
      <c r="H30" s="35">
        <v>3800</v>
      </c>
      <c r="I30" s="10"/>
      <c r="X30" s="61"/>
      <c r="Y30" s="61"/>
      <c r="Z30" s="61"/>
    </row>
    <row r="31" spans="6:26" ht="32.450000000000003" customHeight="1" x14ac:dyDescent="0.25">
      <c r="F31" s="10"/>
      <c r="G31" s="26">
        <v>10</v>
      </c>
      <c r="H31" s="35">
        <v>4500</v>
      </c>
      <c r="I31" s="10"/>
      <c r="X31" s="61"/>
      <c r="Y31" s="61"/>
      <c r="Z31" s="61"/>
    </row>
    <row r="32" spans="6:26" ht="27.6" customHeight="1" x14ac:dyDescent="0.25">
      <c r="F32" s="10"/>
      <c r="G32" s="26">
        <v>11</v>
      </c>
      <c r="H32" s="35">
        <v>4000</v>
      </c>
      <c r="I32" s="10"/>
    </row>
    <row r="33" spans="6:13" ht="32.450000000000003" customHeight="1" x14ac:dyDescent="0.25">
      <c r="F33" s="10"/>
      <c r="G33" s="26">
        <v>12</v>
      </c>
      <c r="H33" s="35">
        <v>4900</v>
      </c>
      <c r="I33" s="10"/>
    </row>
    <row r="35" spans="6:13" ht="22.9" customHeight="1" x14ac:dyDescent="0.25"/>
    <row r="36" spans="6:13" ht="29.25" customHeight="1" x14ac:dyDescent="0.25"/>
    <row r="37" spans="6:13" ht="27" customHeight="1" x14ac:dyDescent="0.25"/>
    <row r="38" spans="6:13" ht="19.149999999999999" customHeight="1" x14ac:dyDescent="0.25"/>
    <row r="39" spans="6:13" ht="16.899999999999999" customHeight="1" x14ac:dyDescent="0.25">
      <c r="M39" s="10"/>
    </row>
    <row r="40" spans="6:13" ht="15" customHeight="1" x14ac:dyDescent="0.25">
      <c r="M40" s="11"/>
    </row>
    <row r="41" spans="6:13" x14ac:dyDescent="0.25">
      <c r="M41" s="11"/>
    </row>
    <row r="42" spans="6:13" x14ac:dyDescent="0.25">
      <c r="M42" s="11"/>
    </row>
    <row r="43" spans="6:13" x14ac:dyDescent="0.25">
      <c r="M43" s="11"/>
    </row>
    <row r="44" spans="6:13" x14ac:dyDescent="0.25">
      <c r="M44" s="11"/>
    </row>
    <row r="45" spans="6:13" x14ac:dyDescent="0.25">
      <c r="M45" s="11"/>
    </row>
    <row r="46" spans="6:13" x14ac:dyDescent="0.25">
      <c r="M46" s="11"/>
    </row>
  </sheetData>
  <mergeCells count="2">
    <mergeCell ref="J23:L27"/>
    <mergeCell ref="X29:Z31"/>
  </mergeCells>
  <pageMargins left="0.7" right="0.7" top="0.75" bottom="0.75" header="0.3" footer="0.3"/>
  <pageSetup scale="4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9:W55"/>
  <sheetViews>
    <sheetView zoomScale="70" zoomScaleNormal="70" workbookViewId="0">
      <selection activeCell="O30" sqref="A1:Z58"/>
    </sheetView>
  </sheetViews>
  <sheetFormatPr defaultColWidth="8.85546875" defaultRowHeight="15" x14ac:dyDescent="0.25"/>
  <cols>
    <col min="1" max="4" width="8.85546875" style="5"/>
    <col min="5" max="5" width="17.7109375" style="5" customWidth="1"/>
    <col min="6" max="6" width="14.140625" style="5" customWidth="1"/>
    <col min="7" max="7" width="16.28515625" style="5" customWidth="1"/>
    <col min="8" max="8" width="12" style="5" customWidth="1"/>
    <col min="9" max="9" width="11.28515625" style="5" customWidth="1"/>
    <col min="10" max="10" width="8.85546875" style="5"/>
    <col min="11" max="11" width="11.7109375" style="5" customWidth="1"/>
    <col min="12" max="12" width="11.85546875" style="5" customWidth="1"/>
    <col min="13" max="13" width="8.85546875" style="5"/>
    <col min="14" max="14" width="13.140625" style="5" bestFit="1" customWidth="1"/>
    <col min="15" max="16384" width="8.85546875" style="5"/>
  </cols>
  <sheetData>
    <row r="19" spans="5:23" x14ac:dyDescent="0.25">
      <c r="F19" s="6" t="s">
        <v>10</v>
      </c>
      <c r="G19" s="6" t="s">
        <v>9</v>
      </c>
    </row>
    <row r="20" spans="5:23" ht="106.15" customHeight="1" x14ac:dyDescent="0.25">
      <c r="E20" s="12" t="s">
        <v>13</v>
      </c>
      <c r="F20" s="12" t="s">
        <v>14</v>
      </c>
      <c r="G20" s="36" t="s">
        <v>20</v>
      </c>
      <c r="N20" t="s">
        <v>22</v>
      </c>
      <c r="O20"/>
      <c r="P20"/>
      <c r="Q20"/>
      <c r="R20"/>
      <c r="S20"/>
      <c r="T20"/>
      <c r="U20"/>
      <c r="V20"/>
    </row>
    <row r="21" spans="5:23" ht="26.25" thickBot="1" x14ac:dyDescent="0.3">
      <c r="E21" s="12">
        <v>1</v>
      </c>
      <c r="F21" s="37">
        <v>43.8</v>
      </c>
      <c r="G21" s="38">
        <v>199</v>
      </c>
      <c r="N21"/>
      <c r="O21"/>
      <c r="P21"/>
      <c r="Q21"/>
      <c r="R21"/>
      <c r="S21"/>
      <c r="T21"/>
      <c r="U21"/>
      <c r="V21"/>
    </row>
    <row r="22" spans="5:23" ht="25.5" x14ac:dyDescent="0.25">
      <c r="E22" s="12">
        <v>2</v>
      </c>
      <c r="F22" s="37">
        <v>47.4</v>
      </c>
      <c r="G22" s="38">
        <v>166</v>
      </c>
      <c r="N22" s="50" t="s">
        <v>23</v>
      </c>
      <c r="O22" s="50"/>
      <c r="P22"/>
      <c r="Q22"/>
      <c r="R22"/>
      <c r="S22"/>
      <c r="T22"/>
      <c r="U22"/>
      <c r="V22"/>
    </row>
    <row r="23" spans="5:23" ht="25.5" x14ac:dyDescent="0.25">
      <c r="E23" s="12">
        <v>3</v>
      </c>
      <c r="F23" s="37">
        <v>47.9</v>
      </c>
      <c r="G23" s="38">
        <v>191</v>
      </c>
      <c r="N23" s="47" t="s">
        <v>24</v>
      </c>
      <c r="O23" s="47">
        <v>0.76311639724603009</v>
      </c>
      <c r="P23"/>
      <c r="Q23"/>
      <c r="R23"/>
      <c r="S23"/>
      <c r="T23"/>
      <c r="U23"/>
      <c r="V23"/>
    </row>
    <row r="24" spans="5:23" ht="25.5" x14ac:dyDescent="0.25">
      <c r="E24" s="12">
        <v>4</v>
      </c>
      <c r="F24" s="37">
        <v>40</v>
      </c>
      <c r="G24" s="38">
        <v>168</v>
      </c>
      <c r="N24" s="47" t="s">
        <v>25</v>
      </c>
      <c r="O24" s="47">
        <v>0.58234663574576084</v>
      </c>
      <c r="P24"/>
      <c r="Q24"/>
      <c r="R24"/>
      <c r="S24"/>
      <c r="T24"/>
      <c r="U24"/>
      <c r="V24"/>
    </row>
    <row r="25" spans="5:23" ht="25.5" x14ac:dyDescent="0.25">
      <c r="E25" s="12">
        <v>5</v>
      </c>
      <c r="F25" s="37">
        <v>45.4</v>
      </c>
      <c r="G25" s="38">
        <v>170</v>
      </c>
      <c r="N25" s="47" t="s">
        <v>26</v>
      </c>
      <c r="O25" s="47">
        <v>0.55021945388005011</v>
      </c>
      <c r="P25"/>
      <c r="Q25"/>
      <c r="R25"/>
      <c r="S25"/>
      <c r="T25"/>
      <c r="U25"/>
      <c r="V25"/>
    </row>
    <row r="26" spans="5:23" ht="25.5" x14ac:dyDescent="0.25">
      <c r="E26" s="12">
        <v>6</v>
      </c>
      <c r="F26" s="37">
        <v>67.400000000000006</v>
      </c>
      <c r="G26" s="38">
        <v>358</v>
      </c>
      <c r="N26" s="47" t="s">
        <v>27</v>
      </c>
      <c r="O26" s="47">
        <v>36.031961581849203</v>
      </c>
      <c r="P26"/>
      <c r="Q26"/>
      <c r="R26"/>
      <c r="S26"/>
      <c r="T26"/>
      <c r="U26"/>
      <c r="V26"/>
    </row>
    <row r="27" spans="5:23" ht="26.25" thickBot="1" x14ac:dyDescent="0.3">
      <c r="E27" s="12">
        <v>7</v>
      </c>
      <c r="F27" s="37">
        <v>52</v>
      </c>
      <c r="G27" s="38">
        <v>242</v>
      </c>
      <c r="N27" s="48" t="s">
        <v>28</v>
      </c>
      <c r="O27" s="48">
        <v>15</v>
      </c>
      <c r="P27"/>
      <c r="Q27"/>
      <c r="R27"/>
      <c r="S27"/>
      <c r="T27"/>
      <c r="U27"/>
      <c r="V27"/>
    </row>
    <row r="28" spans="5:23" ht="25.5" x14ac:dyDescent="0.25">
      <c r="E28" s="12">
        <v>8</v>
      </c>
      <c r="F28" s="37">
        <v>38.6</v>
      </c>
      <c r="G28" s="38">
        <v>176</v>
      </c>
      <c r="N28"/>
      <c r="O28"/>
      <c r="P28"/>
      <c r="Q28"/>
      <c r="R28"/>
      <c r="S28"/>
      <c r="T28"/>
      <c r="U28"/>
      <c r="V28"/>
    </row>
    <row r="29" spans="5:23" ht="26.25" thickBot="1" x14ac:dyDescent="0.3">
      <c r="E29" s="12">
        <v>9</v>
      </c>
      <c r="F29" s="37">
        <v>62.6</v>
      </c>
      <c r="G29" s="38">
        <v>224</v>
      </c>
      <c r="N29" t="s">
        <v>29</v>
      </c>
      <c r="O29"/>
      <c r="P29"/>
      <c r="Q29"/>
      <c r="R29"/>
      <c r="S29"/>
      <c r="T29"/>
      <c r="U29"/>
      <c r="V29"/>
      <c r="W29" s="39"/>
    </row>
    <row r="30" spans="5:23" ht="25.5" x14ac:dyDescent="0.25">
      <c r="E30" s="12">
        <v>10</v>
      </c>
      <c r="F30" s="37">
        <v>46</v>
      </c>
      <c r="G30" s="38">
        <v>149</v>
      </c>
      <c r="N30" s="49"/>
      <c r="O30" s="49" t="s">
        <v>34</v>
      </c>
      <c r="P30" s="49" t="s">
        <v>35</v>
      </c>
      <c r="Q30" s="49" t="s">
        <v>36</v>
      </c>
      <c r="R30" s="49" t="s">
        <v>37</v>
      </c>
      <c r="S30" s="49" t="s">
        <v>38</v>
      </c>
      <c r="T30"/>
      <c r="U30"/>
      <c r="V30"/>
      <c r="W30" s="39"/>
    </row>
    <row r="31" spans="5:23" ht="25.5" x14ac:dyDescent="0.25">
      <c r="E31" s="12">
        <v>11</v>
      </c>
      <c r="F31" s="37">
        <v>44.7</v>
      </c>
      <c r="G31" s="38">
        <v>145</v>
      </c>
      <c r="N31" s="47" t="s">
        <v>30</v>
      </c>
      <c r="O31" s="47">
        <v>1</v>
      </c>
      <c r="P31" s="47">
        <v>23533.404012667183</v>
      </c>
      <c r="Q31" s="47">
        <v>23533.404012667183</v>
      </c>
      <c r="R31" s="47">
        <v>18.1262906338915</v>
      </c>
      <c r="S31" s="47">
        <v>9.3409470822307839E-4</v>
      </c>
      <c r="T31"/>
      <c r="U31"/>
      <c r="V31"/>
      <c r="W31" s="39"/>
    </row>
    <row r="32" spans="5:23" ht="25.5" x14ac:dyDescent="0.25">
      <c r="E32" s="12">
        <v>12</v>
      </c>
      <c r="F32" s="37">
        <v>47.1</v>
      </c>
      <c r="G32" s="38">
        <v>167</v>
      </c>
      <c r="N32" s="47" t="s">
        <v>31</v>
      </c>
      <c r="O32" s="47">
        <v>13</v>
      </c>
      <c r="P32" s="47">
        <v>16877.929320666139</v>
      </c>
      <c r="Q32" s="47">
        <v>1298.3022554358568</v>
      </c>
      <c r="R32" s="47"/>
      <c r="S32" s="47"/>
      <c r="T32"/>
      <c r="U32"/>
      <c r="V32"/>
      <c r="W32" s="39"/>
    </row>
    <row r="33" spans="5:23" ht="26.25" thickBot="1" x14ac:dyDescent="0.3">
      <c r="E33" s="12">
        <v>13</v>
      </c>
      <c r="F33" s="37">
        <v>52.8</v>
      </c>
      <c r="G33" s="38">
        <v>169</v>
      </c>
      <c r="N33" s="48" t="s">
        <v>32</v>
      </c>
      <c r="O33" s="48">
        <v>14</v>
      </c>
      <c r="P33" s="48">
        <v>40411.333333333321</v>
      </c>
      <c r="Q33" s="48"/>
      <c r="R33" s="48"/>
      <c r="S33" s="48"/>
      <c r="T33"/>
      <c r="U33"/>
      <c r="V33"/>
      <c r="W33" s="39"/>
    </row>
    <row r="34" spans="5:23" ht="26.25" thickBot="1" x14ac:dyDescent="0.3">
      <c r="E34" s="12">
        <v>14</v>
      </c>
      <c r="F34" s="37">
        <v>35.299999999999997</v>
      </c>
      <c r="G34" s="38">
        <v>152</v>
      </c>
      <c r="N34"/>
      <c r="O34"/>
      <c r="P34"/>
      <c r="Q34"/>
      <c r="R34"/>
      <c r="S34"/>
      <c r="T34"/>
      <c r="U34"/>
      <c r="V34"/>
      <c r="W34" s="39"/>
    </row>
    <row r="35" spans="5:23" ht="25.5" x14ac:dyDescent="0.25">
      <c r="E35" s="12">
        <v>15</v>
      </c>
      <c r="F35" s="37">
        <v>61.8</v>
      </c>
      <c r="G35" s="38">
        <v>214</v>
      </c>
      <c r="N35" s="49"/>
      <c r="O35" s="49" t="s">
        <v>39</v>
      </c>
      <c r="P35" s="49" t="s">
        <v>27</v>
      </c>
      <c r="Q35" s="49" t="s">
        <v>40</v>
      </c>
      <c r="R35" s="49" t="s">
        <v>41</v>
      </c>
      <c r="S35" s="49" t="s">
        <v>42</v>
      </c>
      <c r="T35" s="49" t="s">
        <v>43</v>
      </c>
      <c r="U35" s="49" t="s">
        <v>44</v>
      </c>
      <c r="V35" s="49" t="s">
        <v>45</v>
      </c>
      <c r="W35" s="39"/>
    </row>
    <row r="36" spans="5:23" x14ac:dyDescent="0.25">
      <c r="N36" s="47" t="s">
        <v>33</v>
      </c>
      <c r="O36" s="47">
        <v>-27.16823304820295</v>
      </c>
      <c r="P36" s="47">
        <v>52.466198775568365</v>
      </c>
      <c r="Q36" s="47">
        <v>-0.51782354510603934</v>
      </c>
      <c r="R36" s="47">
        <v>0.61328021767340113</v>
      </c>
      <c r="S36" s="47">
        <v>-140.51456440668738</v>
      </c>
      <c r="T36" s="47">
        <v>86.178098310281499</v>
      </c>
      <c r="U36" s="47">
        <v>-140.51456440668738</v>
      </c>
      <c r="V36" s="47">
        <v>86.178098310281499</v>
      </c>
      <c r="W36" s="39"/>
    </row>
    <row r="37" spans="5:23" ht="15.75" thickBot="1" x14ac:dyDescent="0.3">
      <c r="N37" s="48" t="s">
        <v>46</v>
      </c>
      <c r="O37" s="48">
        <v>4.4998956000587391</v>
      </c>
      <c r="P37" s="48">
        <v>1.0569342427308797</v>
      </c>
      <c r="Q37" s="48">
        <v>4.2574981660467577</v>
      </c>
      <c r="R37" s="48">
        <v>9.3409470822307839E-4</v>
      </c>
      <c r="S37" s="48">
        <v>2.2165279901207096</v>
      </c>
      <c r="T37" s="48">
        <v>6.7832632099967682</v>
      </c>
      <c r="U37" s="48">
        <v>2.2165279901207096</v>
      </c>
      <c r="V37" s="48">
        <v>6.7832632099967682</v>
      </c>
      <c r="W37" s="39"/>
    </row>
    <row r="38" spans="5:23" x14ac:dyDescent="0.25">
      <c r="N38"/>
      <c r="O38"/>
      <c r="P38"/>
      <c r="Q38"/>
      <c r="R38"/>
      <c r="S38"/>
      <c r="T38"/>
      <c r="U38"/>
      <c r="V38"/>
      <c r="W38" s="39"/>
    </row>
    <row r="39" spans="5:23" x14ac:dyDescent="0.25">
      <c r="N39"/>
      <c r="O39"/>
      <c r="P39"/>
      <c r="Q39"/>
      <c r="R39"/>
      <c r="S39"/>
      <c r="T39"/>
      <c r="U39"/>
      <c r="V39"/>
      <c r="W39" s="39"/>
    </row>
    <row r="40" spans="5:23" x14ac:dyDescent="0.25">
      <c r="N40"/>
      <c r="O40"/>
      <c r="P40"/>
      <c r="Q40"/>
      <c r="R40"/>
      <c r="S40"/>
      <c r="T40"/>
      <c r="U40"/>
      <c r="V40"/>
      <c r="W40" s="39"/>
    </row>
    <row r="41" spans="5:23" x14ac:dyDescent="0.25">
      <c r="N41" s="7"/>
      <c r="O41" s="7"/>
      <c r="P41" s="7"/>
      <c r="Q41" s="7"/>
      <c r="R41" s="7"/>
      <c r="S41" s="7"/>
      <c r="T41" s="39"/>
      <c r="U41" s="39"/>
      <c r="V41" s="39"/>
      <c r="W41" s="39"/>
    </row>
    <row r="42" spans="5:23" x14ac:dyDescent="0.25"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5:23" x14ac:dyDescent="0.25">
      <c r="N43" s="41"/>
      <c r="O43" s="41"/>
      <c r="P43" s="41"/>
      <c r="Q43" s="41"/>
      <c r="R43" s="41"/>
      <c r="S43" s="41"/>
      <c r="T43" s="41"/>
      <c r="U43" s="41"/>
      <c r="V43" s="41"/>
      <c r="W43" s="39"/>
    </row>
    <row r="44" spans="5:23" x14ac:dyDescent="0.25">
      <c r="N44" s="7"/>
      <c r="O44" s="7"/>
      <c r="P44" s="7"/>
      <c r="Q44" s="7"/>
      <c r="R44" s="7"/>
      <c r="S44" s="7"/>
      <c r="T44" s="7"/>
      <c r="U44" s="7"/>
      <c r="V44" s="7"/>
      <c r="W44" s="39"/>
    </row>
    <row r="45" spans="5:23" x14ac:dyDescent="0.25">
      <c r="N45" s="7"/>
      <c r="O45" s="7"/>
      <c r="P45" s="7"/>
      <c r="Q45" s="7"/>
      <c r="R45" s="7"/>
      <c r="S45" s="7"/>
      <c r="T45" s="7"/>
      <c r="U45" s="7"/>
      <c r="V45" s="7"/>
      <c r="W45" s="39"/>
    </row>
    <row r="46" spans="5:23" x14ac:dyDescent="0.25"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5:23" x14ac:dyDescent="0.25"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5:23" x14ac:dyDescent="0.25"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4:23" x14ac:dyDescent="0.25"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4:23" x14ac:dyDescent="0.25"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4:23" ht="18.600000000000001" customHeight="1" x14ac:dyDescent="0.25"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4:23" ht="30.6" customHeight="1" x14ac:dyDescent="0.45">
      <c r="O52" s="5" t="s">
        <v>48</v>
      </c>
      <c r="P52" s="63">
        <f>(4.4999*50)-27.168</f>
        <v>197.827</v>
      </c>
      <c r="Q52" s="63"/>
      <c r="R52" s="39"/>
      <c r="S52" s="39"/>
      <c r="T52" s="39"/>
      <c r="U52" s="39"/>
      <c r="V52" s="39"/>
      <c r="W52" s="39"/>
    </row>
    <row r="53" spans="14:23" x14ac:dyDescent="0.25"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5" spans="14:23" ht="28.5" x14ac:dyDescent="0.45">
      <c r="O55" s="5" t="s">
        <v>47</v>
      </c>
      <c r="P55" s="62">
        <f>197.83-280</f>
        <v>-82.169999999999987</v>
      </c>
      <c r="Q55" s="62"/>
    </row>
  </sheetData>
  <mergeCells count="2">
    <mergeCell ref="P55:Q55"/>
    <mergeCell ref="P52:Q52"/>
  </mergeCells>
  <pageMargins left="0.7" right="0.7" top="0.75" bottom="0.75" header="0.3" footer="0.3"/>
  <pageSetup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9:W53"/>
  <sheetViews>
    <sheetView zoomScale="70" zoomScaleNormal="70" workbookViewId="0"/>
  </sheetViews>
  <sheetFormatPr defaultColWidth="8.85546875" defaultRowHeight="15" x14ac:dyDescent="0.25"/>
  <cols>
    <col min="1" max="4" width="8.85546875" style="5"/>
    <col min="5" max="5" width="17.7109375" style="5" customWidth="1"/>
    <col min="6" max="6" width="14.140625" style="5" customWidth="1"/>
    <col min="7" max="7" width="16.28515625" style="5" customWidth="1"/>
    <col min="8" max="8" width="12" style="5" customWidth="1"/>
    <col min="9" max="9" width="11.28515625" style="5" customWidth="1"/>
    <col min="10" max="10" width="8.85546875" style="5"/>
    <col min="11" max="11" width="11.7109375" style="5" customWidth="1"/>
    <col min="12" max="12" width="11.85546875" style="5" customWidth="1"/>
    <col min="13" max="16384" width="8.85546875" style="5"/>
  </cols>
  <sheetData>
    <row r="19" spans="5:23" x14ac:dyDescent="0.25">
      <c r="F19" s="6" t="s">
        <v>10</v>
      </c>
      <c r="G19" s="6" t="s">
        <v>9</v>
      </c>
    </row>
    <row r="20" spans="5:23" ht="106.15" customHeight="1" x14ac:dyDescent="0.25">
      <c r="E20" s="12" t="s">
        <v>13</v>
      </c>
      <c r="F20" s="12" t="s">
        <v>14</v>
      </c>
      <c r="G20" s="36" t="s">
        <v>20</v>
      </c>
    </row>
    <row r="21" spans="5:23" ht="25.5" x14ac:dyDescent="0.25">
      <c r="E21" s="12">
        <v>1</v>
      </c>
      <c r="F21" s="37">
        <v>43.8</v>
      </c>
      <c r="G21" s="38">
        <v>199</v>
      </c>
    </row>
    <row r="22" spans="5:23" ht="25.5" x14ac:dyDescent="0.25">
      <c r="E22" s="12">
        <v>2</v>
      </c>
      <c r="F22" s="37">
        <v>47.4</v>
      </c>
      <c r="G22" s="38">
        <v>166</v>
      </c>
    </row>
    <row r="23" spans="5:23" ht="25.5" x14ac:dyDescent="0.25">
      <c r="E23" s="12">
        <v>3</v>
      </c>
      <c r="F23" s="37">
        <v>47.9</v>
      </c>
      <c r="G23" s="38">
        <v>191</v>
      </c>
    </row>
    <row r="24" spans="5:23" ht="25.5" x14ac:dyDescent="0.25">
      <c r="E24" s="12">
        <v>4</v>
      </c>
      <c r="F24" s="37">
        <v>40</v>
      </c>
      <c r="G24" s="38">
        <v>168</v>
      </c>
    </row>
    <row r="25" spans="5:23" ht="25.5" x14ac:dyDescent="0.25">
      <c r="E25" s="12">
        <v>5</v>
      </c>
      <c r="F25" s="37">
        <v>45.4</v>
      </c>
      <c r="G25" s="38">
        <v>170</v>
      </c>
    </row>
    <row r="26" spans="5:23" ht="25.5" x14ac:dyDescent="0.25">
      <c r="E26" s="12">
        <v>6</v>
      </c>
      <c r="F26" s="37">
        <v>67.400000000000006</v>
      </c>
      <c r="G26" s="38">
        <v>358</v>
      </c>
    </row>
    <row r="27" spans="5:23" ht="25.5" x14ac:dyDescent="0.25">
      <c r="E27" s="12">
        <v>7</v>
      </c>
      <c r="F27" s="37">
        <v>52</v>
      </c>
      <c r="G27" s="38">
        <v>242</v>
      </c>
    </row>
    <row r="28" spans="5:23" ht="25.5" x14ac:dyDescent="0.25">
      <c r="E28" s="12">
        <v>8</v>
      </c>
      <c r="F28" s="37">
        <v>38.6</v>
      </c>
      <c r="G28" s="38">
        <v>176</v>
      </c>
    </row>
    <row r="29" spans="5:23" ht="25.5" x14ac:dyDescent="0.25">
      <c r="E29" s="12">
        <v>9</v>
      </c>
      <c r="F29" s="37">
        <v>62.6</v>
      </c>
      <c r="G29" s="38">
        <v>224</v>
      </c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5:23" ht="25.5" x14ac:dyDescent="0.25">
      <c r="E30" s="12">
        <v>10</v>
      </c>
      <c r="F30" s="37">
        <v>46</v>
      </c>
      <c r="G30" s="38">
        <v>149</v>
      </c>
      <c r="N30" s="40"/>
      <c r="O30" s="40"/>
      <c r="P30" s="39"/>
      <c r="Q30" s="39"/>
      <c r="R30" s="39"/>
      <c r="S30" s="39"/>
      <c r="T30" s="39"/>
      <c r="U30" s="39"/>
      <c r="V30" s="39"/>
      <c r="W30" s="39"/>
    </row>
    <row r="31" spans="5:23" ht="25.5" x14ac:dyDescent="0.25">
      <c r="E31" s="12">
        <v>11</v>
      </c>
      <c r="F31" s="37">
        <v>44.7</v>
      </c>
      <c r="G31" s="38">
        <v>145</v>
      </c>
      <c r="N31" s="7"/>
      <c r="O31" s="7"/>
      <c r="P31" s="39"/>
      <c r="Q31" s="39"/>
      <c r="R31" s="39"/>
      <c r="S31" s="39"/>
      <c r="T31" s="39"/>
      <c r="U31" s="39"/>
      <c r="V31" s="39"/>
      <c r="W31" s="39"/>
    </row>
    <row r="32" spans="5:23" ht="25.5" x14ac:dyDescent="0.25">
      <c r="E32" s="12">
        <v>12</v>
      </c>
      <c r="F32" s="37">
        <v>47.1</v>
      </c>
      <c r="G32" s="38">
        <v>167</v>
      </c>
      <c r="N32" s="7"/>
      <c r="O32" s="7"/>
      <c r="P32" s="39"/>
      <c r="Q32" s="39"/>
      <c r="R32" s="39"/>
      <c r="S32" s="39"/>
      <c r="T32" s="39"/>
      <c r="U32" s="39"/>
      <c r="V32" s="39"/>
      <c r="W32" s="39"/>
    </row>
    <row r="33" spans="5:23" ht="25.5" x14ac:dyDescent="0.25">
      <c r="E33" s="12">
        <v>13</v>
      </c>
      <c r="F33" s="37">
        <v>52.8</v>
      </c>
      <c r="G33" s="38">
        <v>169</v>
      </c>
      <c r="N33" s="7"/>
      <c r="O33" s="7"/>
      <c r="P33" s="39"/>
      <c r="Q33" s="39"/>
      <c r="R33" s="39"/>
      <c r="S33" s="39"/>
      <c r="T33" s="39"/>
      <c r="U33" s="39"/>
      <c r="V33" s="39"/>
      <c r="W33" s="39"/>
    </row>
    <row r="34" spans="5:23" ht="25.5" x14ac:dyDescent="0.25">
      <c r="E34" s="12">
        <v>14</v>
      </c>
      <c r="F34" s="37">
        <v>35.299999999999997</v>
      </c>
      <c r="G34" s="38">
        <v>152</v>
      </c>
      <c r="N34" s="7"/>
      <c r="O34" s="7"/>
      <c r="P34" s="39"/>
      <c r="Q34" s="39"/>
      <c r="R34" s="39"/>
      <c r="S34" s="39"/>
      <c r="T34" s="39"/>
      <c r="U34" s="39"/>
      <c r="V34" s="39"/>
      <c r="W34" s="39"/>
    </row>
    <row r="35" spans="5:23" ht="25.5" x14ac:dyDescent="0.25">
      <c r="E35" s="12">
        <v>15</v>
      </c>
      <c r="F35" s="37">
        <v>61.8</v>
      </c>
      <c r="G35" s="38">
        <v>214</v>
      </c>
      <c r="N35" s="7"/>
      <c r="O35" s="7"/>
      <c r="P35" s="39"/>
      <c r="Q35" s="39"/>
      <c r="R35" s="39"/>
      <c r="S35" s="39"/>
      <c r="T35" s="39"/>
      <c r="U35" s="39"/>
      <c r="V35" s="39"/>
      <c r="W35" s="39"/>
    </row>
    <row r="36" spans="5:23" x14ac:dyDescent="0.25"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5:23" x14ac:dyDescent="0.25"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5:23" x14ac:dyDescent="0.25">
      <c r="N38" s="41"/>
      <c r="O38" s="41"/>
      <c r="P38" s="41"/>
      <c r="Q38" s="41"/>
      <c r="R38" s="41"/>
      <c r="S38" s="41"/>
      <c r="T38" s="39"/>
      <c r="U38" s="39"/>
      <c r="V38" s="39"/>
      <c r="W38" s="39"/>
    </row>
    <row r="39" spans="5:23" x14ac:dyDescent="0.25">
      <c r="N39" s="7"/>
      <c r="O39" s="7"/>
      <c r="P39" s="7"/>
      <c r="Q39" s="7"/>
      <c r="R39" s="7"/>
      <c r="S39" s="7"/>
      <c r="T39" s="39"/>
      <c r="U39" s="39"/>
      <c r="V39" s="39"/>
      <c r="W39" s="39"/>
    </row>
    <row r="40" spans="5:23" x14ac:dyDescent="0.25">
      <c r="N40" s="7"/>
      <c r="O40" s="7"/>
      <c r="P40" s="7"/>
      <c r="Q40" s="7"/>
      <c r="R40" s="7"/>
      <c r="S40" s="7"/>
      <c r="T40" s="39"/>
      <c r="U40" s="39"/>
      <c r="V40" s="39"/>
      <c r="W40" s="39"/>
    </row>
    <row r="41" spans="5:23" x14ac:dyDescent="0.25">
      <c r="N41" s="7"/>
      <c r="O41" s="7"/>
      <c r="P41" s="7"/>
      <c r="Q41" s="7"/>
      <c r="R41" s="7"/>
      <c r="S41" s="7"/>
      <c r="T41" s="39"/>
      <c r="U41" s="39"/>
      <c r="V41" s="39"/>
      <c r="W41" s="39"/>
    </row>
    <row r="42" spans="5:23" x14ac:dyDescent="0.25"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5:23" x14ac:dyDescent="0.25">
      <c r="N43" s="41"/>
      <c r="O43" s="41"/>
      <c r="P43" s="41"/>
      <c r="Q43" s="41"/>
      <c r="R43" s="41"/>
      <c r="S43" s="41"/>
      <c r="T43" s="41"/>
      <c r="U43" s="41"/>
      <c r="V43" s="41"/>
      <c r="W43" s="39"/>
    </row>
    <row r="44" spans="5:23" x14ac:dyDescent="0.25">
      <c r="N44" s="7"/>
      <c r="O44" s="7"/>
      <c r="P44" s="7"/>
      <c r="Q44" s="7"/>
      <c r="R44" s="7"/>
      <c r="S44" s="7"/>
      <c r="T44" s="7"/>
      <c r="U44" s="7"/>
      <c r="V44" s="7"/>
      <c r="W44" s="39"/>
    </row>
    <row r="45" spans="5:23" x14ac:dyDescent="0.25">
      <c r="N45" s="7"/>
      <c r="O45" s="7"/>
      <c r="P45" s="7"/>
      <c r="Q45" s="7"/>
      <c r="R45" s="7"/>
      <c r="S45" s="7"/>
      <c r="T45" s="7"/>
      <c r="U45" s="7"/>
      <c r="V45" s="7"/>
      <c r="W45" s="39"/>
    </row>
    <row r="46" spans="5:23" x14ac:dyDescent="0.25"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5:23" x14ac:dyDescent="0.25"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5:23" x14ac:dyDescent="0.25"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4:23" x14ac:dyDescent="0.25"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4:23" x14ac:dyDescent="0.25"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4:23" ht="18.600000000000001" customHeight="1" x14ac:dyDescent="0.25"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4:23" x14ac:dyDescent="0.25"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4:23" x14ac:dyDescent="0.25">
      <c r="N53" s="39"/>
      <c r="O53" s="39"/>
      <c r="P53" s="39"/>
      <c r="Q53" s="39"/>
      <c r="R53" s="39"/>
      <c r="S53" s="39"/>
      <c r="T53" s="39"/>
      <c r="U53" s="39"/>
      <c r="V53" s="39"/>
      <c r="W53" s="39"/>
    </row>
  </sheetData>
  <pageMargins left="0.7" right="0.7" top="0.75" bottom="0.75" header="0.3" footer="0.3"/>
  <pageSetup scale="3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8:P58"/>
  <sheetViews>
    <sheetView zoomScale="70" zoomScaleNormal="70" workbookViewId="0">
      <selection activeCell="T34" sqref="A1:T34"/>
    </sheetView>
  </sheetViews>
  <sheetFormatPr defaultColWidth="9.140625" defaultRowHeight="15" x14ac:dyDescent="0.25"/>
  <cols>
    <col min="1" max="1" width="9.140625" style="8"/>
    <col min="2" max="2" width="9.28515625" style="8" customWidth="1"/>
    <col min="3" max="3" width="18.42578125" style="8" customWidth="1"/>
    <col min="4" max="4" width="13.28515625" style="8" customWidth="1"/>
    <col min="5" max="5" width="12.7109375" style="8" customWidth="1"/>
    <col min="6" max="6" width="10.5703125" style="8" customWidth="1"/>
    <col min="7" max="7" width="10.140625" style="8" customWidth="1"/>
    <col min="8" max="8" width="14.5703125" style="8" customWidth="1"/>
    <col min="9" max="9" width="4.85546875" style="8" customWidth="1"/>
    <col min="10" max="10" width="14.7109375" style="8" customWidth="1"/>
    <col min="11" max="11" width="15.7109375" style="8" customWidth="1"/>
    <col min="12" max="13" width="16.7109375" style="8" customWidth="1"/>
    <col min="14" max="14" width="11.28515625" style="8" customWidth="1"/>
    <col min="15" max="15" width="13.140625" style="8" customWidth="1"/>
    <col min="16" max="16" width="11.85546875" style="8" customWidth="1"/>
    <col min="17" max="17" width="13.140625" style="8" customWidth="1"/>
    <col min="18" max="18" width="11.42578125" style="8" customWidth="1"/>
    <col min="19" max="19" width="20.42578125" style="8" customWidth="1"/>
    <col min="20" max="20" width="17.42578125" style="8" customWidth="1"/>
    <col min="21" max="16384" width="9.140625" style="8"/>
  </cols>
  <sheetData>
    <row r="18" spans="4:16" ht="29.25" x14ac:dyDescent="0.25">
      <c r="D18" s="45" t="s">
        <v>17</v>
      </c>
      <c r="E18" s="45" t="s">
        <v>18</v>
      </c>
    </row>
    <row r="19" spans="4:16" ht="29.25" x14ac:dyDescent="0.25">
      <c r="D19" s="46">
        <v>1</v>
      </c>
      <c r="E19" s="45">
        <v>400</v>
      </c>
      <c r="M19" s="45" t="s">
        <v>17</v>
      </c>
      <c r="N19" s="45" t="s">
        <v>18</v>
      </c>
    </row>
    <row r="20" spans="4:16" ht="29.25" x14ac:dyDescent="0.25">
      <c r="D20" s="46">
        <v>2</v>
      </c>
      <c r="E20" s="45">
        <v>430</v>
      </c>
      <c r="M20" s="46">
        <v>1</v>
      </c>
      <c r="N20" s="45">
        <v>400</v>
      </c>
      <c r="O20" t="e">
        <v>#N/A</v>
      </c>
    </row>
    <row r="21" spans="4:16" ht="29.25" x14ac:dyDescent="0.25">
      <c r="D21" s="46">
        <v>3</v>
      </c>
      <c r="E21" s="45">
        <v>420</v>
      </c>
      <c r="M21" s="46">
        <v>2</v>
      </c>
      <c r="N21" s="45">
        <v>430</v>
      </c>
      <c r="O21">
        <f>N20</f>
        <v>400</v>
      </c>
    </row>
    <row r="22" spans="4:16" ht="29.25" x14ac:dyDescent="0.25">
      <c r="D22" s="46">
        <v>4</v>
      </c>
      <c r="E22" s="45">
        <v>440</v>
      </c>
      <c r="M22" s="46">
        <v>3</v>
      </c>
      <c r="N22" s="45">
        <v>420</v>
      </c>
      <c r="O22">
        <f t="shared" ref="O22:O27" si="0">0.1*N21+0.9*O21</f>
        <v>403</v>
      </c>
    </row>
    <row r="23" spans="4:16" ht="29.25" x14ac:dyDescent="0.25">
      <c r="D23" s="46">
        <v>5</v>
      </c>
      <c r="E23" s="45">
        <v>460</v>
      </c>
      <c r="M23" s="46">
        <v>4</v>
      </c>
      <c r="N23" s="45">
        <v>440</v>
      </c>
      <c r="O23">
        <f t="shared" si="0"/>
        <v>404.7</v>
      </c>
    </row>
    <row r="24" spans="4:16" ht="29.25" x14ac:dyDescent="0.25">
      <c r="D24" s="46">
        <v>6</v>
      </c>
      <c r="E24" s="45">
        <v>440</v>
      </c>
      <c r="M24" s="46">
        <v>5</v>
      </c>
      <c r="N24" s="45">
        <v>460</v>
      </c>
      <c r="O24">
        <f t="shared" si="0"/>
        <v>408.23</v>
      </c>
    </row>
    <row r="25" spans="4:16" ht="30" customHeight="1" x14ac:dyDescent="0.25">
      <c r="D25" s="46">
        <v>7</v>
      </c>
      <c r="E25" s="45">
        <v>470</v>
      </c>
      <c r="M25" s="46">
        <v>6</v>
      </c>
      <c r="N25" s="45">
        <v>440</v>
      </c>
      <c r="O25">
        <f t="shared" si="0"/>
        <v>413.40700000000004</v>
      </c>
    </row>
    <row r="26" spans="4:16" ht="28.15" customHeight="1" x14ac:dyDescent="0.25">
      <c r="D26" s="46">
        <v>8</v>
      </c>
      <c r="E26" s="45"/>
      <c r="M26" s="46">
        <v>7</v>
      </c>
      <c r="N26" s="45">
        <v>470</v>
      </c>
      <c r="O26">
        <f t="shared" si="0"/>
        <v>416.06630000000007</v>
      </c>
    </row>
    <row r="27" spans="4:16" ht="40.9" customHeight="1" x14ac:dyDescent="0.25">
      <c r="M27" s="46">
        <v>8</v>
      </c>
      <c r="N27" s="45"/>
      <c r="O27" s="64">
        <f t="shared" si="0"/>
        <v>421.45967000000007</v>
      </c>
      <c r="P27" s="65"/>
    </row>
    <row r="28" spans="4:16" ht="21" customHeight="1" x14ac:dyDescent="0.25"/>
    <row r="29" spans="4:16" ht="21" customHeight="1" x14ac:dyDescent="0.25"/>
    <row r="30" spans="4:16" ht="21" customHeight="1" x14ac:dyDescent="0.25"/>
    <row r="31" spans="4:16" ht="21" customHeight="1" x14ac:dyDescent="0.25"/>
    <row r="32" spans="4:16" ht="21" customHeight="1" x14ac:dyDescent="0.25"/>
    <row r="33" spans="13:13" ht="24.6" customHeight="1" x14ac:dyDescent="0.25"/>
    <row r="34" spans="13:13" ht="23.45" customHeight="1" x14ac:dyDescent="0.25"/>
    <row r="35" spans="13:13" ht="21" customHeight="1" x14ac:dyDescent="0.25"/>
    <row r="36" spans="13:13" ht="25.15" customHeight="1" x14ac:dyDescent="0.25"/>
    <row r="37" spans="13:13" ht="22.9" customHeight="1" x14ac:dyDescent="0.25"/>
    <row r="38" spans="13:13" ht="21.6" customHeight="1" x14ac:dyDescent="0.25"/>
    <row r="40" spans="13:13" ht="22.9" customHeight="1" x14ac:dyDescent="0.25"/>
    <row r="41" spans="13:13" ht="18.600000000000001" customHeight="1" x14ac:dyDescent="0.25"/>
    <row r="42" spans="13:13" ht="18.600000000000001" customHeight="1" x14ac:dyDescent="0.25"/>
    <row r="43" spans="13:13" ht="19.149999999999999" customHeight="1" x14ac:dyDescent="0.25"/>
    <row r="44" spans="13:13" ht="16.899999999999999" customHeight="1" x14ac:dyDescent="0.25">
      <c r="M44" s="10"/>
    </row>
    <row r="45" spans="13:13" ht="15" customHeight="1" x14ac:dyDescent="0.25">
      <c r="M45" s="11"/>
    </row>
    <row r="46" spans="13:13" x14ac:dyDescent="0.25">
      <c r="M46" s="11"/>
    </row>
    <row r="47" spans="13:13" x14ac:dyDescent="0.25">
      <c r="M47" s="11"/>
    </row>
    <row r="48" spans="13:13" x14ac:dyDescent="0.25">
      <c r="M48" s="11"/>
    </row>
    <row r="49" spans="13:13" x14ac:dyDescent="0.25">
      <c r="M49" s="11"/>
    </row>
    <row r="50" spans="13:13" x14ac:dyDescent="0.25">
      <c r="M50" s="11"/>
    </row>
    <row r="51" spans="13:13" x14ac:dyDescent="0.25">
      <c r="M51" s="11"/>
    </row>
    <row r="56" spans="13:13" ht="14.45" customHeight="1" x14ac:dyDescent="0.25"/>
    <row r="57" spans="13:13" ht="14.45" customHeight="1" x14ac:dyDescent="0.25"/>
    <row r="58" spans="13:13" ht="14.45" customHeight="1" x14ac:dyDescent="0.25"/>
  </sheetData>
  <mergeCells count="1">
    <mergeCell ref="O27:P27"/>
  </mergeCells>
  <pageMargins left="0.7" right="0.7" top="0.75" bottom="0.75" header="0.3" footer="0.3"/>
  <pageSetup scale="5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8:M58"/>
  <sheetViews>
    <sheetView zoomScale="70" zoomScaleNormal="70" workbookViewId="0"/>
  </sheetViews>
  <sheetFormatPr defaultColWidth="9.140625" defaultRowHeight="15" x14ac:dyDescent="0.25"/>
  <cols>
    <col min="1" max="1" width="9.140625" style="8"/>
    <col min="2" max="2" width="9.28515625" style="8" customWidth="1"/>
    <col min="3" max="3" width="18.42578125" style="8" customWidth="1"/>
    <col min="4" max="4" width="13.28515625" style="8" customWidth="1"/>
    <col min="5" max="5" width="12.7109375" style="8" customWidth="1"/>
    <col min="6" max="6" width="10.5703125" style="8" customWidth="1"/>
    <col min="7" max="7" width="10.140625" style="8" customWidth="1"/>
    <col min="8" max="8" width="14.5703125" style="8" customWidth="1"/>
    <col min="9" max="9" width="4.85546875" style="8" customWidth="1"/>
    <col min="10" max="10" width="14.7109375" style="8" customWidth="1"/>
    <col min="11" max="11" width="15.7109375" style="8" customWidth="1"/>
    <col min="12" max="13" width="16.7109375" style="8" customWidth="1"/>
    <col min="14" max="14" width="4.5703125" style="8" customWidth="1"/>
    <col min="15" max="15" width="13.140625" style="8" customWidth="1"/>
    <col min="16" max="16" width="11.85546875" style="8" customWidth="1"/>
    <col min="17" max="17" width="13.140625" style="8" customWidth="1"/>
    <col min="18" max="18" width="11.42578125" style="8" customWidth="1"/>
    <col min="19" max="19" width="20.42578125" style="8" customWidth="1"/>
    <col min="20" max="20" width="17.42578125" style="8" customWidth="1"/>
    <col min="21" max="16384" width="9.140625" style="8"/>
  </cols>
  <sheetData>
    <row r="18" spans="4:5" ht="29.25" x14ac:dyDescent="0.25">
      <c r="D18" s="45" t="s">
        <v>17</v>
      </c>
      <c r="E18" s="45" t="s">
        <v>18</v>
      </c>
    </row>
    <row r="19" spans="4:5" ht="29.25" x14ac:dyDescent="0.25">
      <c r="D19" s="46">
        <v>1</v>
      </c>
      <c r="E19" s="45">
        <v>400</v>
      </c>
    </row>
    <row r="20" spans="4:5" ht="29.25" x14ac:dyDescent="0.25">
      <c r="D20" s="46">
        <v>2</v>
      </c>
      <c r="E20" s="45">
        <v>430</v>
      </c>
    </row>
    <row r="21" spans="4:5" ht="29.25" x14ac:dyDescent="0.25">
      <c r="D21" s="46">
        <v>3</v>
      </c>
      <c r="E21" s="45">
        <v>420</v>
      </c>
    </row>
    <row r="22" spans="4:5" ht="29.25" x14ac:dyDescent="0.25">
      <c r="D22" s="46">
        <v>4</v>
      </c>
      <c r="E22" s="45">
        <v>440</v>
      </c>
    </row>
    <row r="23" spans="4:5" ht="29.25" x14ac:dyDescent="0.25">
      <c r="D23" s="46">
        <v>5</v>
      </c>
      <c r="E23" s="45">
        <v>460</v>
      </c>
    </row>
    <row r="24" spans="4:5" ht="29.25" x14ac:dyDescent="0.25">
      <c r="D24" s="46">
        <v>6</v>
      </c>
      <c r="E24" s="45">
        <v>440</v>
      </c>
    </row>
    <row r="25" spans="4:5" ht="30" customHeight="1" x14ac:dyDescent="0.25">
      <c r="D25" s="46">
        <v>7</v>
      </c>
      <c r="E25" s="45">
        <v>470</v>
      </c>
    </row>
    <row r="26" spans="4:5" ht="28.15" customHeight="1" x14ac:dyDescent="0.25">
      <c r="D26" s="46">
        <v>8</v>
      </c>
      <c r="E26" s="45"/>
    </row>
    <row r="27" spans="4:5" ht="21" customHeight="1" x14ac:dyDescent="0.25"/>
    <row r="28" spans="4:5" ht="21" customHeight="1" x14ac:dyDescent="0.25"/>
    <row r="29" spans="4:5" ht="21" customHeight="1" x14ac:dyDescent="0.25"/>
    <row r="30" spans="4:5" ht="21" customHeight="1" x14ac:dyDescent="0.25"/>
    <row r="31" spans="4:5" ht="21" customHeight="1" x14ac:dyDescent="0.25"/>
    <row r="32" spans="4:5" ht="21" customHeight="1" x14ac:dyDescent="0.25"/>
    <row r="33" spans="13:13" ht="24.6" customHeight="1" x14ac:dyDescent="0.25"/>
    <row r="34" spans="13:13" ht="23.45" customHeight="1" x14ac:dyDescent="0.25"/>
    <row r="35" spans="13:13" ht="21" customHeight="1" x14ac:dyDescent="0.25"/>
    <row r="36" spans="13:13" ht="25.15" customHeight="1" x14ac:dyDescent="0.25"/>
    <row r="37" spans="13:13" ht="22.9" customHeight="1" x14ac:dyDescent="0.25"/>
    <row r="38" spans="13:13" ht="21.6" customHeight="1" x14ac:dyDescent="0.25"/>
    <row r="40" spans="13:13" ht="22.9" customHeight="1" x14ac:dyDescent="0.25"/>
    <row r="41" spans="13:13" ht="18.600000000000001" customHeight="1" x14ac:dyDescent="0.25"/>
    <row r="42" spans="13:13" ht="18.600000000000001" customHeight="1" x14ac:dyDescent="0.25"/>
    <row r="43" spans="13:13" ht="19.149999999999999" customHeight="1" x14ac:dyDescent="0.25"/>
    <row r="44" spans="13:13" ht="16.899999999999999" customHeight="1" x14ac:dyDescent="0.25">
      <c r="M44" s="10"/>
    </row>
    <row r="45" spans="13:13" ht="15" customHeight="1" x14ac:dyDescent="0.25">
      <c r="M45" s="11"/>
    </row>
    <row r="46" spans="13:13" x14ac:dyDescent="0.25">
      <c r="M46" s="11"/>
    </row>
    <row r="47" spans="13:13" x14ac:dyDescent="0.25">
      <c r="M47" s="11"/>
    </row>
    <row r="48" spans="13:13" x14ac:dyDescent="0.25">
      <c r="M48" s="11"/>
    </row>
    <row r="49" spans="13:13" x14ac:dyDescent="0.25">
      <c r="M49" s="11"/>
    </row>
    <row r="50" spans="13:13" x14ac:dyDescent="0.25">
      <c r="M50" s="11"/>
    </row>
    <row r="51" spans="13:13" x14ac:dyDescent="0.25">
      <c r="M51" s="11"/>
    </row>
    <row r="56" spans="13:13" ht="14.45" customHeight="1" x14ac:dyDescent="0.25"/>
    <row r="57" spans="13:13" ht="14.45" customHeight="1" x14ac:dyDescent="0.25"/>
    <row r="58" spans="13:13" ht="14.45" customHeight="1" x14ac:dyDescent="0.25"/>
  </sheetData>
  <pageMargins left="0.7" right="0.7" top="0.75" bottom="0.75" header="0.3" footer="0.3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Check Problem 5 </vt:lpstr>
      <vt:lpstr>FirstPage</vt:lpstr>
      <vt:lpstr>Exam Content </vt:lpstr>
      <vt:lpstr>Check Problem 1</vt:lpstr>
      <vt:lpstr>Problem 1</vt:lpstr>
      <vt:lpstr>Check Problem 2 </vt:lpstr>
      <vt:lpstr>Problem 2</vt:lpstr>
      <vt:lpstr>Check Problem 3 </vt:lpstr>
      <vt:lpstr>Problem 3</vt:lpstr>
      <vt:lpstr> Problem 4 </vt:lpstr>
      <vt:lpstr>CheckProblem 4 </vt:lpstr>
      <vt:lpstr>Check Problem 5</vt:lpstr>
      <vt:lpstr>Problem 5</vt:lpstr>
      <vt:lpstr>Check Problem 6 </vt:lpstr>
      <vt:lpstr>Problem 6</vt:lpstr>
      <vt:lpstr>Check Problem 7 </vt:lpstr>
      <vt:lpstr>Problem 7</vt:lpstr>
      <vt:lpstr>Check Problem 8</vt:lpstr>
      <vt:lpstr>Problem 8</vt:lpstr>
      <vt:lpstr>Check Problem 9</vt:lpstr>
      <vt:lpstr>Problem 9</vt:lpstr>
      <vt:lpstr>Check Problem 10</vt:lpstr>
      <vt:lpstr>Problem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Derek Podobas</cp:lastModifiedBy>
  <cp:lastPrinted>2021-11-30T19:25:37Z</cp:lastPrinted>
  <dcterms:created xsi:type="dcterms:W3CDTF">2014-10-23T14:45:36Z</dcterms:created>
  <dcterms:modified xsi:type="dcterms:W3CDTF">2021-11-30T19:32:19Z</dcterms:modified>
</cp:coreProperties>
</file>