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13_ncr:1_{0563A486-66D7-4F5A-AAE3-798B03872C3A}" xr6:coauthVersionLast="47" xr6:coauthVersionMax="47" xr10:uidLastSave="{00000000-0000-0000-0000-000000000000}"/>
  <bookViews>
    <workbookView showSheetTabs="0" xWindow="-120" yWindow="600" windowWidth="29040" windowHeight="15000" activeTab="18" xr2:uid="{00000000-000D-0000-FFFF-FFFF00000000}"/>
  </bookViews>
  <sheets>
    <sheet name="FirstPage" sheetId="21" r:id="rId1"/>
    <sheet name="Exam Content " sheetId="70" r:id="rId2"/>
    <sheet name="Problem 1" sheetId="108" r:id="rId3"/>
    <sheet name="Check Problem 1" sheetId="76" r:id="rId4"/>
    <sheet name="Problem 2" sheetId="109" r:id="rId5"/>
    <sheet name="Check Problem 2" sheetId="80" r:id="rId6"/>
    <sheet name="Problem 3" sheetId="110" r:id="rId7"/>
    <sheet name="Check Problem 3" sheetId="50" r:id="rId8"/>
    <sheet name="Problem 4" sheetId="111" r:id="rId9"/>
    <sheet name="Check Problem 4" sheetId="79" r:id="rId10"/>
    <sheet name="Problem 5" sheetId="112" r:id="rId11"/>
    <sheet name="Check Problem 5" sheetId="74" r:id="rId12"/>
    <sheet name="Problem 6" sheetId="113" r:id="rId13"/>
    <sheet name="Check Problem 6" sheetId="81" r:id="rId14"/>
    <sheet name="Problem 7" sheetId="114" r:id="rId15"/>
    <sheet name="Check Problem 7" sheetId="78" r:id="rId16"/>
    <sheet name="Problem 8" sheetId="115" r:id="rId17"/>
    <sheet name="Check Problem 8" sheetId="75" r:id="rId18"/>
    <sheet name="Problem 9" sheetId="116" r:id="rId19"/>
    <sheet name="Check Problem 9" sheetId="107" r:id="rId20"/>
    <sheet name="Problem 10" sheetId="117" r:id="rId21"/>
    <sheet name="Check Problem 10" sheetId="97" r:id="rId2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7" i="111" l="1"/>
  <c r="Q47" i="111"/>
  <c r="X29" i="111"/>
  <c r="S18" i="75"/>
  <c r="S19" i="75"/>
  <c r="S20" i="75"/>
  <c r="S21" i="75"/>
  <c r="S22" i="75"/>
  <c r="S23" i="75"/>
  <c r="S24" i="75"/>
  <c r="S25" i="75"/>
  <c r="S26" i="75"/>
  <c r="S17" i="75"/>
  <c r="Q15" i="50"/>
  <c r="N34" i="78"/>
  <c r="N35" i="78"/>
  <c r="N36" i="78"/>
  <c r="N37" i="78"/>
  <c r="N38" i="78"/>
  <c r="N39" i="78"/>
  <c r="O39" i="78"/>
  <c r="N23" i="78"/>
  <c r="N24" i="78"/>
  <c r="N25" i="78"/>
  <c r="N26" i="78"/>
  <c r="N27" i="78"/>
  <c r="N28" i="78"/>
  <c r="O28" i="78"/>
  <c r="J53" i="81"/>
  <c r="J35" i="81"/>
  <c r="J33" i="74"/>
  <c r="J22" i="74"/>
  <c r="X25" i="79"/>
  <c r="X24" i="79"/>
  <c r="B50" i="80"/>
  <c r="O28" i="76"/>
  <c r="H22" i="74"/>
  <c r="H33" i="74"/>
  <c r="X43" i="79"/>
  <c r="X42" i="79"/>
  <c r="Q43" i="79"/>
  <c r="Q42" i="79"/>
  <c r="X47" i="79"/>
  <c r="X29" i="79"/>
  <c r="Q27" i="79"/>
  <c r="Q47" i="79"/>
</calcChain>
</file>

<file path=xl/sharedStrings.xml><?xml version="1.0" encoding="utf-8"?>
<sst xmlns="http://schemas.openxmlformats.org/spreadsheetml/2006/main" count="158" uniqueCount="60">
  <si>
    <t xml:space="preserve">                                                                                                                                                                                                                                                                             </t>
  </si>
  <si>
    <t>Month</t>
  </si>
  <si>
    <t>Sales</t>
  </si>
  <si>
    <t>Quarter</t>
  </si>
  <si>
    <t>Y</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</si>
  <si>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</si>
  <si>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</si>
  <si>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</si>
  <si>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</si>
  <si>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</si>
  <si>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</si>
  <si>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</si>
  <si>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</si>
  <si>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</si>
  <si>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</si>
  <si>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</si>
  <si>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</si>
  <si>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</si>
  <si>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</si>
  <si>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</si>
  <si>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</si>
  <si>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</si>
  <si>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</si>
  <si>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</si>
  <si>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</si>
  <si>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</si>
  <si>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</si>
  <si>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</si>
  <si>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</si>
  <si>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</si>
  <si>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</si>
  <si>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</si>
  <si>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</si>
  <si>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</si>
  <si>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</si>
  <si>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</si>
  <si>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</si>
  <si>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Moving Average</t>
  </si>
  <si>
    <t>Value</t>
  </si>
  <si>
    <t>A</t>
  </si>
  <si>
    <t>B</t>
  </si>
  <si>
    <t>X1</t>
  </si>
  <si>
    <t>X2</t>
  </si>
  <si>
    <t>y</t>
  </si>
  <si>
    <t>x</t>
  </si>
  <si>
    <t>Column 1</t>
  </si>
  <si>
    <t>Column 2</t>
  </si>
  <si>
    <t>Units</t>
  </si>
  <si>
    <t>Year</t>
  </si>
  <si>
    <t>`````````````````````````````````````````````````````````````````````````````````````````````````````````````````````</t>
  </si>
  <si>
    <t>A1</t>
  </si>
  <si>
    <t>B1</t>
  </si>
  <si>
    <t>A2</t>
  </si>
  <si>
    <t>B2</t>
  </si>
  <si>
    <t>ABS</t>
  </si>
  <si>
    <t>MAD CALCULATIONS</t>
  </si>
  <si>
    <r>
      <rPr>
        <sz val="28"/>
        <color theme="1"/>
        <rFont val="Lucida Bright"/>
        <family val="1"/>
      </rPr>
      <t xml:space="preserve">I </t>
    </r>
    <r>
      <rPr>
        <sz val="20"/>
        <color theme="1"/>
        <rFont val="Lucida Bright"/>
        <family val="1"/>
      </rPr>
      <t>2020</t>
    </r>
    <r>
      <rPr>
        <sz val="22"/>
        <color theme="1"/>
        <rFont val="Lucida Bright"/>
        <family val="1"/>
      </rPr>
      <t xml:space="preserve"> =</t>
    </r>
  </si>
  <si>
    <t>Week</t>
  </si>
  <si>
    <t>#</t>
  </si>
  <si>
    <t>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</si>
</sst>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
  </numFmts>
  <fonts count="33"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b/>
      <sz val="22"/>
      <color rgb="FFFFC000"/>
      <name val="Calibri"/>
      <family val="2"/>
      <scheme val="minor"/>
    </font>
    <font>
      <b/>
      <sz val="20"/>
      <color theme="3" tint="-0.499984740745262"/>
      <name val="Calibri"/>
      <family val="2"/>
      <scheme val="minor"/>
    </font>
    <font>
      <sz val="11"/>
      <color theme="1"/>
      <name val="Calibri"/>
      <family val="2"/>
      <scheme val="minor"/>
    </font>
    <font>
      <sz val="48"/>
      <color theme="5" tint="-0.499984740745262"/>
      <name val="Calibri"/>
      <family val="2"/>
      <scheme val="minor"/>
    </font>
    <font>
      <b/>
      <sz val="22"/>
      <color rgb="FFFFFF00"/>
      <name val="Lucida Bright"/>
      <family val="1"/>
    </font>
    <font>
      <b/>
      <sz val="20"/>
      <color rgb="FFFFFF00"/>
      <name val="Calibri"/>
      <family val="2"/>
      <scheme val="minor"/>
    </font>
    <font>
      <sz val="26"/>
      <color theme="1"/>
      <name val="Lucida Bright"/>
      <family val="1"/>
    </font>
    <font>
      <b/>
      <sz val="20"/>
      <color rgb="FFC00000"/>
      <name val="Calibri"/>
      <family val="2"/>
      <scheme val="minor"/>
    </font>
    <font>
      <b/>
      <sz val="24"/>
      <color rgb="FFFF0000"/>
      <name val="Lucida Bright"/>
      <family val="1"/>
    </font>
    <font>
      <b/>
      <sz val="22"/>
      <color rgb="FFFFFF00"/>
      <name val="Calibri"/>
      <family val="2"/>
      <scheme val="minor"/>
    </font>
    <font>
      <sz val="28"/>
      <color theme="1"/>
      <name val="Lucida Bright"/>
      <family val="1"/>
    </font>
    <font>
      <sz val="26"/>
      <color theme="1"/>
      <name val="Calibri"/>
      <family val="2"/>
      <scheme val="minor"/>
    </font>
    <font>
      <sz val="20"/>
      <color rgb="FFFFFF00"/>
      <name val="Lucida Bright"/>
      <family val="1"/>
    </font>
    <font>
      <sz val="11"/>
      <color rgb="FFFFFF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2">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6" fillId="2" borderId="0" xfId="0" applyFont="1" applyFill="1" applyProtection="1">
      <protection locked="0"/>
    </xf>
    <xf numFmtId="0" fontId="7" fillId="2" borderId="4" xfId="0" applyFont="1" applyFill="1" applyBorder="1" applyAlignment="1" applyProtection="1">
      <alignment horizontal="center" vertical="center"/>
      <protection locked="0"/>
    </xf>
    <xf numFmtId="0" fontId="0" fillId="0" borderId="6" xfId="0" applyBorder="1"/>
    <xf numFmtId="0" fontId="8" fillId="0" borderId="7" xfId="0" applyFont="1" applyBorder="1" applyAlignment="1">
      <alignment horizontal="center"/>
    </xf>
    <xf numFmtId="0" fontId="8" fillId="0" borderId="7" xfId="0" applyFont="1" applyBorder="1" applyAlignment="1">
      <alignment horizontal="centerContinuous"/>
    </xf>
    <xf numFmtId="0" fontId="5" fillId="2" borderId="0" xfId="0" applyFont="1" applyFill="1" applyAlignment="1" applyProtection="1">
      <alignment horizontal="right" vertical="center"/>
      <protection locked="0"/>
    </xf>
    <xf numFmtId="0" fontId="9" fillId="3"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Protection="1">
      <protection locked="0"/>
    </xf>
    <xf numFmtId="0" fontId="13" fillId="2" borderId="0" xfId="0" applyFont="1" applyFill="1" applyProtection="1">
      <protection locked="0"/>
    </xf>
    <xf numFmtId="0" fontId="12" fillId="6" borderId="1" xfId="0" applyFont="1" applyFill="1" applyBorder="1" applyAlignment="1" applyProtection="1">
      <alignment horizontal="center" vertical="center"/>
      <protection locked="0"/>
    </xf>
    <xf numFmtId="0" fontId="13" fillId="4" borderId="0" xfId="0" applyFont="1" applyFill="1"/>
    <xf numFmtId="0" fontId="10" fillId="0" borderId="1" xfId="0" applyFont="1" applyBorder="1" applyProtection="1">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0" fillId="2" borderId="0" xfId="0" applyFill="1"/>
    <xf numFmtId="0" fontId="9" fillId="3" borderId="1" xfId="0" applyFont="1" applyFill="1" applyBorder="1" applyAlignment="1" applyProtection="1">
      <alignment horizontal="center" vertical="center" wrapText="1"/>
      <protection locked="0"/>
    </xf>
    <xf numFmtId="0" fontId="19" fillId="8"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12"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2" fontId="0" fillId="2" borderId="0" xfId="0" applyNumberFormat="1" applyFill="1"/>
    <xf numFmtId="0" fontId="10" fillId="11" borderId="1" xfId="0" applyFont="1" applyFill="1" applyBorder="1" applyAlignment="1" applyProtection="1">
      <alignment horizontal="center" vertical="center"/>
      <protection locked="0"/>
    </xf>
    <xf numFmtId="164" fontId="16" fillId="9" borderId="1" xfId="0" applyNumberFormat="1"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2" fontId="18" fillId="2" borderId="0" xfId="0" applyNumberFormat="1" applyFont="1" applyFill="1" applyAlignment="1" applyProtection="1">
      <alignment horizontal="center" vertical="center"/>
      <protection locked="0"/>
    </xf>
    <xf numFmtId="2" fontId="15" fillId="5" borderId="1" xfId="0" applyNumberFormat="1" applyFont="1" applyFill="1" applyBorder="1" applyAlignment="1" applyProtection="1">
      <alignment horizontal="center" vertical="center"/>
      <protection locked="0"/>
    </xf>
    <xf numFmtId="0" fontId="21" fillId="4" borderId="0" xfId="0" applyFont="1" applyFill="1"/>
    <xf numFmtId="0" fontId="10" fillId="3" borderId="1" xfId="0" applyFont="1" applyFill="1" applyBorder="1" applyAlignment="1" applyProtection="1">
      <alignment horizontal="center" vertical="center"/>
      <protection locked="0"/>
    </xf>
    <xf numFmtId="165" fontId="24" fillId="5" borderId="1" xfId="0" applyNumberFormat="1" applyFont="1" applyFill="1" applyBorder="1" applyAlignment="1">
      <alignment horizontal="center" vertical="center"/>
    </xf>
    <xf numFmtId="0" fontId="25" fillId="2" borderId="0" xfId="0" applyFont="1" applyFill="1" applyProtection="1">
      <protection locked="0"/>
    </xf>
    <xf numFmtId="165" fontId="26" fillId="3" borderId="1" xfId="0" applyNumberFormat="1" applyFont="1" applyFill="1" applyBorder="1" applyAlignment="1">
      <alignment horizontal="center" vertical="center"/>
    </xf>
    <xf numFmtId="3" fontId="16" fillId="2" borderId="1" xfId="0"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0" fillId="2" borderId="8" xfId="0" applyFill="1" applyBorder="1" applyProtection="1">
      <protection locked="0"/>
    </xf>
    <xf numFmtId="0" fontId="0" fillId="2" borderId="0" xfId="0" applyFill="1" applyAlignment="1" applyProtection="1">
      <alignment horizontal="center"/>
      <protection locked="0"/>
    </xf>
    <xf numFmtId="0" fontId="11" fillId="3" borderId="5" xfId="0" applyFont="1" applyFill="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2" fontId="23" fillId="5" borderId="9" xfId="0" applyNumberFormat="1" applyFont="1" applyFill="1" applyBorder="1" applyAlignment="1" applyProtection="1">
      <alignment horizontal="center" vertical="center"/>
      <protection locked="0"/>
    </xf>
    <xf numFmtId="0" fontId="13" fillId="2" borderId="8" xfId="0" applyFont="1" applyFill="1" applyBorder="1" applyProtection="1">
      <protection locked="0"/>
    </xf>
    <xf numFmtId="2" fontId="15" fillId="5" borderId="9" xfId="0" applyNumberFormat="1" applyFont="1" applyFill="1" applyBorder="1" applyAlignment="1" applyProtection="1">
      <alignment horizontal="center" vertical="center"/>
      <protection locked="0"/>
    </xf>
    <xf numFmtId="2" fontId="10" fillId="2" borderId="1" xfId="0" applyNumberFormat="1" applyFont="1" applyFill="1" applyBorder="1" applyAlignment="1" applyProtection="1">
      <alignment horizontal="center" vertical="center"/>
      <protection locked="0"/>
    </xf>
    <xf numFmtId="2" fontId="12" fillId="2" borderId="1" xfId="0" applyNumberFormat="1" applyFont="1" applyFill="1" applyBorder="1" applyAlignment="1" applyProtection="1">
      <alignment horizontal="center" vertical="center"/>
      <protection locked="0"/>
    </xf>
    <xf numFmtId="165" fontId="27" fillId="0" borderId="1" xfId="0" applyNumberFormat="1" applyFont="1" applyBorder="1"/>
    <xf numFmtId="0" fontId="12" fillId="3" borderId="1"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1" fontId="27" fillId="3" borderId="1" xfId="0" applyNumberFormat="1" applyFont="1" applyFill="1" applyBorder="1" applyAlignment="1" applyProtection="1">
      <alignment horizontal="center" vertical="center"/>
      <protection locked="0"/>
    </xf>
    <xf numFmtId="0" fontId="10" fillId="10" borderId="9"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165" fontId="24" fillId="7" borderId="6" xfId="0" applyNumberFormat="1" applyFont="1" applyFill="1" applyBorder="1" applyAlignment="1">
      <alignment horizontal="center" vertical="center"/>
    </xf>
    <xf numFmtId="165" fontId="28" fillId="7" borderId="0" xfId="0" applyNumberFormat="1" applyFont="1" applyFill="1"/>
    <xf numFmtId="3" fontId="10" fillId="2" borderId="1" xfId="0" applyNumberFormat="1" applyFont="1" applyFill="1" applyBorder="1" applyAlignment="1" applyProtection="1">
      <alignment horizontal="center" vertical="center"/>
      <protection locked="0"/>
    </xf>
    <xf numFmtId="165" fontId="23" fillId="7" borderId="1" xfId="0" applyNumberFormat="1"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2" fillId="2" borderId="0" xfId="0" applyFont="1" applyFill="1" applyProtection="1">
      <protection locked="0"/>
    </xf>
    <xf numFmtId="0" fontId="30" fillId="2" borderId="0" xfId="0" applyFont="1" applyFill="1" applyProtection="1">
      <protection locked="0"/>
    </xf>
    <xf numFmtId="0" fontId="31" fillId="7" borderId="1" xfId="0" applyFont="1" applyFill="1" applyBorder="1" applyAlignment="1" applyProtection="1">
      <alignment horizontal="center" vertical="center"/>
      <protection locked="0"/>
    </xf>
    <xf numFmtId="0" fontId="32" fillId="7" borderId="1" xfId="0" applyFont="1" applyFill="1" applyBorder="1" applyProtection="1">
      <protection locked="0"/>
    </xf>
    <xf numFmtId="0" fontId="0" fillId="0" borderId="1" xfId="0" applyBorder="1"/>
    <xf numFmtId="0" fontId="31" fillId="7" borderId="1" xfId="0" applyFont="1" applyFill="1" applyBorder="1"/>
    <xf numFmtId="0" fontId="22" fillId="4" borderId="0" xfId="0" applyFont="1" applyFill="1" applyAlignment="1">
      <alignment horizontal="center" vertical="center"/>
    </xf>
    <xf numFmtId="4" fontId="14" fillId="7" borderId="0" xfId="0" applyNumberFormat="1" applyFont="1" applyFill="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166" fontId="17" fillId="7" borderId="0" xfId="0" applyNumberFormat="1" applyFont="1" applyFill="1" applyAlignment="1" applyProtection="1">
      <alignment horizontal="center" vertical="center" wrapText="1"/>
      <protection locked="0"/>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165" fontId="20" fillId="3" borderId="2" xfId="0" applyNumberFormat="1" applyFont="1" applyFill="1" applyBorder="1" applyAlignment="1">
      <alignment horizontal="center" vertical="center"/>
    </xf>
    <xf numFmtId="165" fontId="20" fillId="3" borderId="3" xfId="0" applyNumberFormat="1"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2E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rendlineLbl>
          </c:trendline>
          <c:xVal>
            <c:numRef>
              <c:f>'Check Problem 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'Check Problem 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602C-4C6A-8B78-358A59C8B473}"/>
            </c:ext>
          </c:extLst>
        </c:ser>
        <c:dLbls>
          <c:showLegendKey val="0"/>
          <c:showVal val="0"/>
          <c:showCatName val="0"/>
          <c:showSerName val="0"/>
          <c:showPercent val="0"/>
          <c:showBubbleSize val="0"/>
        </c:dLbls>
        <c:axId val="229118224"/>
        <c:axId val="229118616"/>
      </c:scatterChart>
      <c:valAx>
        <c:axId val="229118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18616"/>
        <c:crosses val="autoZero"/>
        <c:crossBetween val="midCat"/>
      </c:valAx>
      <c:valAx>
        <c:axId val="229118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18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8" Type="http://schemas.openxmlformats.org/officeDocument/2006/relationships/hyperlink" Target="#'Problem 8'!A1"/><Relationship Id="rId3" Type="http://schemas.openxmlformats.org/officeDocument/2006/relationships/hyperlink" Target="#'Problem 3'!A1"/><Relationship Id="rId7" Type="http://schemas.openxmlformats.org/officeDocument/2006/relationships/hyperlink" Target="#'Problem 7'!A1"/><Relationship Id="rId12" Type="http://schemas.openxmlformats.org/officeDocument/2006/relationships/hyperlink" Target="#'9'!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Problem 10'!A1"/><Relationship Id="rId11" Type="http://schemas.openxmlformats.org/officeDocument/2006/relationships/hyperlink" Target="#'Problem 6'!A1"/><Relationship Id="rId5" Type="http://schemas.openxmlformats.org/officeDocument/2006/relationships/hyperlink" Target="#'Problem 5'!A1"/><Relationship Id="rId10" Type="http://schemas.openxmlformats.org/officeDocument/2006/relationships/hyperlink" Target="#'Problem 9'!A1"/><Relationship Id="rId4" Type="http://schemas.openxmlformats.org/officeDocument/2006/relationships/hyperlink" Target="#'Problem 4'!A1"/><Relationship Id="rId9" Type="http://schemas.openxmlformats.org/officeDocument/2006/relationships/hyperlink" Target="#FirstPage!A1"/></Relationships>
</file>

<file path=xl/drawings/_rels/drawing3.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1'!A1"/></Relationships>
</file>

<file path=xl/drawings/_rels/drawing5.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Problem 2'!A1"/></Relationships>
</file>

<file path=xl/drawings/_rels/drawing7.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8.xml.rels><?xml version="1.0" encoding="UTF-8" standalone="yes"?>
<Relationships xmlns="http://schemas.openxmlformats.org/package/2006/relationships"><Relationship Id="rId1" Type="http://schemas.openxmlformats.org/officeDocument/2006/relationships/hyperlink" Target="#'Problem 3'!A1"/></Relationships>
</file>

<file path=xl/drawings/_rels/drawing9.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1.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3.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6'!A1"/></Relationships>
</file>

<file path=xl/drawings/_rels/drawing15.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9.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9'!A1"/></Relationships>
</file>

<file path=xl/drawings/_rels/drawing21.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10'!A1"/></Relationships>
</file>

<file path=xl/drawings/drawing1.xml><?xml version="1.0" encoding="utf-8"?>
<xdr:wsDr xmlns:xdr="http://schemas.openxmlformats.org/drawingml/2006/spreadsheetDrawing" xmlns:a="http://schemas.openxmlformats.org/drawingml/2006/main">
  <xdr:twoCellAnchor>
    <xdr:from>
      <xdr:col>15</xdr:col>
      <xdr:colOff>222523</xdr:colOff>
      <xdr:row>4</xdr:row>
      <xdr:rowOff>171359</xdr:rowOff>
    </xdr:from>
    <xdr:to>
      <xdr:col>28</xdr:col>
      <xdr:colOff>386715</xdr:colOff>
      <xdr:row>12</xdr:row>
      <xdr:rowOff>99695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595123" y="902879"/>
          <a:ext cx="8287112" cy="1391376"/>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002060"/>
              </a:solidFill>
              <a:latin typeface="Lucida Bright" panose="02040602050505020304" pitchFamily="18" charset="0"/>
            </a:rPr>
            <a:t>CSUSM</a:t>
          </a:r>
        </a:p>
      </xdr:txBody>
    </xdr:sp>
    <xdr:clientData/>
  </xdr:twoCellAnchor>
  <xdr:twoCellAnchor>
    <xdr:from>
      <xdr:col>19</xdr:col>
      <xdr:colOff>337460</xdr:colOff>
      <xdr:row>49</xdr:row>
      <xdr:rowOff>86179</xdr:rowOff>
    </xdr:from>
    <xdr:to>
      <xdr:col>25</xdr:col>
      <xdr:colOff>148049</xdr:colOff>
      <xdr:row>56</xdr:row>
      <xdr:rowOff>41275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2209420" y="904729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0</xdr:col>
      <xdr:colOff>582930</xdr:colOff>
      <xdr:row>0</xdr:row>
      <xdr:rowOff>0</xdr:rowOff>
    </xdr:from>
    <xdr:to>
      <xdr:col>6</xdr:col>
      <xdr:colOff>156754</xdr:colOff>
      <xdr:row>9</xdr:row>
      <xdr:rowOff>56507</xdr:rowOff>
    </xdr:to>
    <xdr:pic>
      <xdr:nvPicPr>
        <xdr:cNvPr id="8" name="Picture 7" descr="Picturelogo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tretch>
          <a:fillRect/>
        </a:stretch>
      </xdr:blipFill>
      <xdr:spPr>
        <a:xfrm>
          <a:off x="582930" y="0"/>
          <a:ext cx="3322864" cy="1702427"/>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15</xdr:col>
      <xdr:colOff>548640</xdr:colOff>
      <xdr:row>28</xdr:row>
      <xdr:rowOff>11883</xdr:rowOff>
    </xdr:from>
    <xdr:to>
      <xdr:col>28</xdr:col>
      <xdr:colOff>400050</xdr:colOff>
      <xdr:row>44</xdr:row>
      <xdr:rowOff>175260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9921240" y="5132523"/>
          <a:ext cx="7974330" cy="30894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rgbClr val="C00000"/>
              </a:solidFill>
              <a:latin typeface="Lucida Bright" panose="02040602050505020304" pitchFamily="18" charset="0"/>
            </a:rPr>
            <a:t>Practice 3</a:t>
          </a:r>
        </a:p>
        <a:p>
          <a:pPr algn="ctr"/>
          <a:r>
            <a:rPr lang="en-US" sz="5400" b="1" baseline="0">
              <a:solidFill>
                <a:schemeClr val="accent1">
                  <a:lumMod val="50000"/>
                </a:schemeClr>
              </a:solidFill>
              <a:latin typeface="Lucida Bright" panose="02040602050505020304" pitchFamily="18" charset="0"/>
            </a:rPr>
            <a:t> Problems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11/10/23</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195855</xdr:colOff>
      <xdr:row>16</xdr:row>
      <xdr:rowOff>95069</xdr:rowOff>
    </xdr:from>
    <xdr:to>
      <xdr:col>25</xdr:col>
      <xdr:colOff>6444</xdr:colOff>
      <xdr:row>23</xdr:row>
      <xdr:rowOff>50165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12067815" y="30211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89899</xdr:colOff>
      <xdr:row>3</xdr:row>
      <xdr:rowOff>25852</xdr:rowOff>
    </xdr:from>
    <xdr:to>
      <xdr:col>25</xdr:col>
      <xdr:colOff>247741</xdr:colOff>
      <xdr:row>9</xdr:row>
      <xdr:rowOff>19050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28899" y="58147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 Practice 3 Problems </a:t>
          </a:r>
          <a:r>
            <a:rPr lang="en-US" sz="4000" b="1" baseline="0">
              <a:solidFill>
                <a:schemeClr val="accent3">
                  <a:lumMod val="50000"/>
                </a:schemeClr>
              </a:solidFill>
              <a:latin typeface="Lucida Bright" panose="02040602050505020304" pitchFamily="18" charset="0"/>
            </a:rPr>
            <a:t>Content  </a:t>
          </a:r>
          <a:endParaRPr lang="en-US" sz="4000">
            <a:solidFill>
              <a:schemeClr val="accent3">
                <a:lumMod val="50000"/>
              </a:schemeClr>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295272</xdr:colOff>
      <xdr:row>41</xdr:row>
      <xdr:rowOff>180975</xdr:rowOff>
    </xdr:from>
    <xdr:to>
      <xdr:col>26</xdr:col>
      <xdr:colOff>548365</xdr:colOff>
      <xdr:row>46</xdr:row>
      <xdr:rowOff>99332</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1757022" y="7975600"/>
          <a:ext cx="447584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241300</xdr:colOff>
      <xdr:row>22</xdr:row>
      <xdr:rowOff>27212</xdr:rowOff>
    </xdr:from>
    <xdr:to>
      <xdr:col>26</xdr:col>
      <xdr:colOff>485322</xdr:colOff>
      <xdr:row>26</xdr:row>
      <xdr:rowOff>130625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11703050" y="42023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224515</xdr:colOff>
      <xdr:row>28</xdr:row>
      <xdr:rowOff>97063</xdr:rowOff>
    </xdr:from>
    <xdr:to>
      <xdr:col>26</xdr:col>
      <xdr:colOff>468537</xdr:colOff>
      <xdr:row>33</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11686265" y="5415188"/>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220889</xdr:colOff>
      <xdr:row>35</xdr:row>
      <xdr:rowOff>56245</xdr:rowOff>
    </xdr:from>
    <xdr:to>
      <xdr:col>26</xdr:col>
      <xdr:colOff>445861</xdr:colOff>
      <xdr:row>39</xdr:row>
      <xdr:rowOff>159658</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11682639" y="6707870"/>
          <a:ext cx="44477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204379</xdr:colOff>
      <xdr:row>15</xdr:row>
      <xdr:rowOff>134350</xdr:rowOff>
    </xdr:from>
    <xdr:to>
      <xdr:col>26</xdr:col>
      <xdr:colOff>429351</xdr:colOff>
      <xdr:row>20</xdr:row>
      <xdr:rowOff>54883</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100-00000D000000}"/>
            </a:ext>
          </a:extLst>
        </xdr:cNvPr>
        <xdr:cNvSpPr/>
      </xdr:nvSpPr>
      <xdr:spPr>
        <a:xfrm>
          <a:off x="11666129" y="2975975"/>
          <a:ext cx="444772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2"/>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127A6AE0-197C-4987-8549-28F9978D1F18}"/>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9FA68797-DF8C-49B8-89B0-354BD8F14E7D}"/>
            </a:ext>
          </a:extLst>
        </xdr:cNvPr>
        <xdr:cNvSpPr txBox="1"/>
      </xdr:nvSpPr>
      <xdr:spPr>
        <a:xfrm>
          <a:off x="755468" y="1793966"/>
          <a:ext cx="9897292" cy="159312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14th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6E06E0B-D6BF-49FC-8A9F-2CF5C68EE69F}"/>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27117637-B291-4DA7-97C1-B10E5F80C5CD}"/>
            </a:ext>
          </a:extLst>
        </xdr:cNvPr>
        <xdr:cNvCxnSpPr/>
      </xdr:nvCxnSpPr>
      <xdr:spPr>
        <a:xfrm flipH="1">
          <a:off x="11384280" y="1402080"/>
          <a:ext cx="0" cy="101422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4</xdr:row>
      <xdr:rowOff>30480</xdr:rowOff>
    </xdr:from>
    <xdr:to>
      <xdr:col>18</xdr:col>
      <xdr:colOff>612865</xdr:colOff>
      <xdr:row>8</xdr:row>
      <xdr:rowOff>31568</xdr:rowOff>
    </xdr:to>
    <xdr:sp macro="" textlink="">
      <xdr:nvSpPr>
        <xdr:cNvPr id="13" name="Rounded Rectangle 4">
          <a:extLst>
            <a:ext uri="{FF2B5EF4-FFF2-40B4-BE49-F238E27FC236}">
              <a16:creationId xmlns:a16="http://schemas.microsoft.com/office/drawing/2014/main" id="{5F57A81F-346E-458C-BE42-97A0BED8B897}"/>
            </a:ext>
          </a:extLst>
        </xdr:cNvPr>
        <xdr:cNvSpPr/>
      </xdr:nvSpPr>
      <xdr:spPr>
        <a:xfrm>
          <a:off x="12115800" y="762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33878" y="1862546"/>
          <a:ext cx="9599477" cy="16617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88th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02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88</a:t>
          </a:r>
          <a:r>
            <a:rPr lang="en-US" sz="3600">
              <a:latin typeface="Lucida Bright" panose="02040602050505020304" pitchFamily="18" charset="0"/>
            </a:rPr>
            <a:t> + 441.67</a:t>
          </a:r>
        </a:p>
      </xdr:txBody>
    </xdr:sp>
    <xdr:clientData/>
  </xdr:twoCellAnchor>
  <xdr:twoCellAnchor>
    <xdr:from>
      <xdr:col>13</xdr:col>
      <xdr:colOff>207961</xdr:colOff>
      <xdr:row>36</xdr:row>
      <xdr:rowOff>250825</xdr:rowOff>
    </xdr:from>
    <xdr:to>
      <xdr:col>23</xdr:col>
      <xdr:colOff>22224</xdr:colOff>
      <xdr:row>56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137160</xdr:colOff>
      <xdr:row>2</xdr:row>
      <xdr:rowOff>76200</xdr:rowOff>
    </xdr:from>
    <xdr:to>
      <xdr:col>19</xdr:col>
      <xdr:colOff>289560</xdr:colOff>
      <xdr:row>7</xdr:row>
      <xdr:rowOff>167640</xdr:rowOff>
    </xdr:to>
    <xdr:sp macro="" textlink="">
      <xdr:nvSpPr>
        <xdr:cNvPr id="11" name="Rounded Rectangle 4">
          <a:extLst>
            <a:ext uri="{FF2B5EF4-FFF2-40B4-BE49-F238E27FC236}">
              <a16:creationId xmlns:a16="http://schemas.microsoft.com/office/drawing/2014/main" id="{3EA16BEE-9A6A-4B04-B8A8-3F043ADAEB9E}"/>
            </a:ext>
          </a:extLst>
        </xdr:cNvPr>
        <xdr:cNvSpPr/>
      </xdr:nvSpPr>
      <xdr:spPr>
        <a:xfrm>
          <a:off x="12252960" y="4419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118111</xdr:colOff>
      <xdr:row>1</xdr:row>
      <xdr:rowOff>134982</xdr:rowOff>
    </xdr:from>
    <xdr:to>
      <xdr:col>13</xdr:col>
      <xdr:colOff>317500</xdr:colOff>
      <xdr:row>7</xdr:row>
      <xdr:rowOff>60959</xdr:rowOff>
    </xdr:to>
    <xdr:sp macro="" textlink="">
      <xdr:nvSpPr>
        <xdr:cNvPr id="2" name="Rounded Rectangle 1">
          <a:extLst>
            <a:ext uri="{FF2B5EF4-FFF2-40B4-BE49-F238E27FC236}">
              <a16:creationId xmlns:a16="http://schemas.microsoft.com/office/drawing/2014/main" id="{CC1D1F6E-B586-47BD-BE41-BCC9CADA8074}"/>
            </a:ext>
          </a:extLst>
        </xdr:cNvPr>
        <xdr:cNvSpPr/>
      </xdr:nvSpPr>
      <xdr:spPr>
        <a:xfrm>
          <a:off x="5391151" y="317862"/>
          <a:ext cx="664590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925FAD3-74AA-4C1C-B44F-03D78CF8E9A2}"/>
            </a:ext>
          </a:extLst>
        </xdr:cNvPr>
        <xdr:cNvSpPr txBox="1"/>
      </xdr:nvSpPr>
      <xdr:spPr>
        <a:xfrm>
          <a:off x="939346" y="1941650"/>
          <a:ext cx="10817679" cy="16759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27,  X</a:t>
          </a:r>
          <a:r>
            <a:rPr lang="en-US" sz="1600" baseline="0">
              <a:latin typeface="Lucida Bright" panose="02040602050505020304" pitchFamily="18" charset="0"/>
            </a:rPr>
            <a:t>2</a:t>
          </a:r>
          <a:r>
            <a:rPr lang="en-US" sz="2000" baseline="0">
              <a:latin typeface="Lucida Bright" panose="02040602050505020304" pitchFamily="18" charset="0"/>
            </a:rPr>
            <a:t> = 275,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C31C2BC-0A24-4D4F-9B6B-2E5DAC857DC5}"/>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98515</xdr:colOff>
      <xdr:row>3</xdr:row>
      <xdr:rowOff>155123</xdr:rowOff>
    </xdr:from>
    <xdr:to>
      <xdr:col>16</xdr:col>
      <xdr:colOff>1717220</xdr:colOff>
      <xdr:row>7</xdr:row>
      <xdr:rowOff>156211</xdr:rowOff>
    </xdr:to>
    <xdr:sp macro="" textlink="">
      <xdr:nvSpPr>
        <xdr:cNvPr id="5" name="Rounded Rectangle 4">
          <a:extLst>
            <a:ext uri="{FF2B5EF4-FFF2-40B4-BE49-F238E27FC236}">
              <a16:creationId xmlns:a16="http://schemas.microsoft.com/office/drawing/2014/main" id="{DDB57C4E-F71E-40E9-A379-F022F4789057}"/>
            </a:ext>
          </a:extLst>
        </xdr:cNvPr>
        <xdr:cNvSpPr/>
      </xdr:nvSpPr>
      <xdr:spPr>
        <a:xfrm>
          <a:off x="13296355" y="703763"/>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7D847EA5-8AF3-4218-8D0E-E48C593F05AC}"/>
            </a:ext>
          </a:extLst>
        </xdr:cNvPr>
        <xdr:cNvCxnSpPr/>
      </xdr:nvCxnSpPr>
      <xdr:spPr>
        <a:xfrm flipH="1">
          <a:off x="12481560" y="1950720"/>
          <a:ext cx="0" cy="111480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118111</xdr:colOff>
      <xdr:row>1</xdr:row>
      <xdr:rowOff>134982</xdr:rowOff>
    </xdr:from>
    <xdr:to>
      <xdr:col>13</xdr:col>
      <xdr:colOff>317500</xdr:colOff>
      <xdr:row>7</xdr:row>
      <xdr:rowOff>60959</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17,  X</a:t>
          </a:r>
          <a:r>
            <a:rPr lang="en-US" sz="1600" baseline="0">
              <a:latin typeface="Lucida Bright" panose="02040602050505020304" pitchFamily="18" charset="0"/>
            </a:rPr>
            <a:t>2</a:t>
          </a:r>
          <a:r>
            <a:rPr lang="en-US" sz="2000" baseline="0">
              <a:latin typeface="Lucida Bright" panose="02040602050505020304" pitchFamily="18" charset="0"/>
            </a:rPr>
            <a:t> = 175,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12</xdr:col>
      <xdr:colOff>972820</xdr:colOff>
      <xdr:row>43</xdr:row>
      <xdr:rowOff>160019</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8</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03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15</xdr:col>
      <xdr:colOff>31750</xdr:colOff>
      <xdr:row>11</xdr:row>
      <xdr:rowOff>127000</xdr:rowOff>
    </xdr:from>
    <xdr:to>
      <xdr:col>21</xdr:col>
      <xdr:colOff>158750</xdr:colOff>
      <xdr:row>16</xdr:row>
      <xdr:rowOff>15875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0</xdr:col>
      <xdr:colOff>524510</xdr:colOff>
      <xdr:row>44</xdr:row>
      <xdr:rowOff>77470</xdr:rowOff>
    </xdr:from>
    <xdr:to>
      <xdr:col>12</xdr:col>
      <xdr:colOff>902970</xdr:colOff>
      <xdr:row>46</xdr:row>
      <xdr:rowOff>344169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524510" y="10205720"/>
          <a:ext cx="1074483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17</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FF0000"/>
              </a:solidFill>
              <a:latin typeface="Lucida Bright" panose="02040602050505020304" pitchFamily="18" charset="0"/>
            </a:rPr>
            <a:t>1</a:t>
          </a:r>
          <a:r>
            <a:rPr lang="en-US" sz="2800">
              <a:solidFill>
                <a:srgbClr val="C00000"/>
              </a:solidFill>
              <a:latin typeface="Lucida Bright" panose="02040602050505020304" pitchFamily="18" charset="0"/>
            </a:rPr>
            <a:t>75</a:t>
          </a:r>
          <a:r>
            <a:rPr lang="en-US" sz="2800">
              <a:latin typeface="Lucida Bright" panose="02040602050505020304" pitchFamily="18" charset="0"/>
            </a:rPr>
            <a:t> </a:t>
          </a:r>
        </a:p>
      </xdr:txBody>
    </xdr:sp>
    <xdr:clientData/>
  </xdr:twoCellAnchor>
  <xdr:twoCellAnchor>
    <xdr:from>
      <xdr:col>14</xdr:col>
      <xdr:colOff>259080</xdr:colOff>
      <xdr:row>2</xdr:row>
      <xdr:rowOff>45720</xdr:rowOff>
    </xdr:from>
    <xdr:to>
      <xdr:col>16</xdr:col>
      <xdr:colOff>1859280</xdr:colOff>
      <xdr:row>7</xdr:row>
      <xdr:rowOff>137160</xdr:rowOff>
    </xdr:to>
    <xdr:sp macro="" textlink="">
      <xdr:nvSpPr>
        <xdr:cNvPr id="12" name="Rounded Rectangle 4">
          <a:extLst>
            <a:ext uri="{FF2B5EF4-FFF2-40B4-BE49-F238E27FC236}">
              <a16:creationId xmlns:a16="http://schemas.microsoft.com/office/drawing/2014/main" id="{A467A44E-6587-4E8C-960A-FD3A777BA625}"/>
            </a:ext>
          </a:extLst>
        </xdr:cNvPr>
        <xdr:cNvSpPr/>
      </xdr:nvSpPr>
      <xdr:spPr>
        <a:xfrm>
          <a:off x="13136880" y="41148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9E4751AB-8926-49E6-9489-BF2035219BA0}"/>
            </a:ext>
          </a:extLst>
        </xdr:cNvPr>
        <xdr:cNvSpPr/>
      </xdr:nvSpPr>
      <xdr:spPr>
        <a:xfrm>
          <a:off x="4034791" y="409302"/>
          <a:ext cx="6922769" cy="107754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Index Problem</a:t>
          </a:r>
          <a:r>
            <a:rPr lang="en-US" sz="3200" b="1">
              <a:solidFill>
                <a:srgbClr val="FF0000"/>
              </a:solidFill>
              <a:latin typeface="Lucida Bright" panose="02040602050505020304" pitchFamily="18" charset="0"/>
            </a:rPr>
            <a:t> 3  </a:t>
          </a:r>
        </a:p>
      </xdr:txBody>
    </xdr:sp>
    <xdr:clientData/>
  </xdr:twoCellAnchor>
  <xdr:twoCellAnchor>
    <xdr:from>
      <xdr:col>1</xdr:col>
      <xdr:colOff>130628</xdr:colOff>
      <xdr:row>9</xdr:row>
      <xdr:rowOff>148046</xdr:rowOff>
    </xdr:from>
    <xdr:to>
      <xdr:col>12</xdr:col>
      <xdr:colOff>279400</xdr:colOff>
      <xdr:row>17</xdr:row>
      <xdr:rowOff>165100</xdr:rowOff>
    </xdr:to>
    <xdr:sp macro="" textlink="">
      <xdr:nvSpPr>
        <xdr:cNvPr id="3" name="TextBox 2">
          <a:extLst>
            <a:ext uri="{FF2B5EF4-FFF2-40B4-BE49-F238E27FC236}">
              <a16:creationId xmlns:a16="http://schemas.microsoft.com/office/drawing/2014/main" id="{7C32B0CE-B6A8-4DCE-A3CC-B30BA7DCD581}"/>
            </a:ext>
          </a:extLst>
        </xdr:cNvPr>
        <xdr:cNvSpPr txBox="1"/>
      </xdr:nvSpPr>
      <xdr:spPr>
        <a:xfrm>
          <a:off x="755468" y="1793966"/>
          <a:ext cx="10420532" cy="17925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Suppose researchers examining the data shown below decide to compute index numbers using 1990 as the base year.</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Compute the index number for the year 2020.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19963BA-7116-49E3-B746-081F002F5616}"/>
            </a:ext>
          </a:extLst>
        </xdr:cNvPr>
        <xdr:cNvSpPr/>
      </xdr:nvSpPr>
      <xdr:spPr>
        <a:xfrm>
          <a:off x="1482999" y="331289"/>
          <a:ext cx="1873611" cy="12460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2F826BE3-2E7D-4B1E-AA64-0B9BF58448B9}"/>
            </a:ext>
          </a:extLst>
        </xdr:cNvPr>
        <xdr:cNvCxnSpPr/>
      </xdr:nvCxnSpPr>
      <xdr:spPr>
        <a:xfrm flipH="1">
          <a:off x="11658600" y="1402080"/>
          <a:ext cx="0" cy="11308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165100</xdr:colOff>
      <xdr:row>3</xdr:row>
      <xdr:rowOff>12700</xdr:rowOff>
    </xdr:from>
    <xdr:to>
      <xdr:col>16</xdr:col>
      <xdr:colOff>1174205</xdr:colOff>
      <xdr:row>7</xdr:row>
      <xdr:rowOff>34108</xdr:rowOff>
    </xdr:to>
    <xdr:sp macro="" textlink="">
      <xdr:nvSpPr>
        <xdr:cNvPr id="10" name="Rounded Rectangle 4">
          <a:extLst>
            <a:ext uri="{FF2B5EF4-FFF2-40B4-BE49-F238E27FC236}">
              <a16:creationId xmlns:a16="http://schemas.microsoft.com/office/drawing/2014/main" id="{DAFC4030-535B-4437-96BE-F1CE2107FB51}"/>
            </a:ext>
          </a:extLst>
        </xdr:cNvPr>
        <xdr:cNvSpPr/>
      </xdr:nvSpPr>
      <xdr:spPr>
        <a:xfrm>
          <a:off x="12217400" y="5461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3958591" y="424542"/>
          <a:ext cx="6746557" cy="112326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1" baseline="0">
              <a:solidFill>
                <a:srgbClr val="C00000"/>
              </a:solidFill>
              <a:latin typeface="Lucida Bright" panose="02040602050505020304" pitchFamily="18" charset="0"/>
            </a:rPr>
            <a:t> </a:t>
          </a:r>
          <a:r>
            <a:rPr lang="en-US" sz="3200" b="1" baseline="0">
              <a:solidFill>
                <a:srgbClr val="002060"/>
              </a:solidFill>
              <a:latin typeface="Lucida Bright" panose="02040602050505020304" pitchFamily="18" charset="0"/>
            </a:rPr>
            <a:t>Index </a:t>
          </a:r>
          <a:r>
            <a:rPr lang="en-US" sz="3200" b="1">
              <a:solidFill>
                <a:schemeClr val="accent4">
                  <a:lumMod val="50000"/>
                </a:schemeClr>
              </a:solidFill>
              <a:latin typeface="Lucida Bright" panose="02040602050505020304" pitchFamily="18" charset="0"/>
            </a:rPr>
            <a:t>Problem</a:t>
          </a:r>
          <a:r>
            <a:rPr lang="en-US" sz="3200" b="1">
              <a:solidFill>
                <a:srgbClr val="FF0000"/>
              </a:solidFill>
              <a:latin typeface="Lucida Bright" panose="02040602050505020304" pitchFamily="18" charset="0"/>
            </a:rPr>
            <a:t> 3  </a:t>
          </a:r>
        </a:p>
      </xdr:txBody>
    </xdr:sp>
    <xdr:clientData/>
  </xdr:twoCellAnchor>
  <xdr:twoCellAnchor>
    <xdr:from>
      <xdr:col>1</xdr:col>
      <xdr:colOff>130628</xdr:colOff>
      <xdr:row>9</xdr:row>
      <xdr:rowOff>148046</xdr:rowOff>
    </xdr:from>
    <xdr:to>
      <xdr:col>12</xdr:col>
      <xdr:colOff>279400</xdr:colOff>
      <xdr:row>17</xdr:row>
      <xdr:rowOff>165100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52928" y="1748246"/>
          <a:ext cx="10435772" cy="1820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Suppose researchers examining the data shown below decide to compute index numbers using 1985 as the base year.</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Compute the index number for the year 2020.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456329" y="338909"/>
          <a:ext cx="1839321"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144780</xdr:colOff>
      <xdr:row>3</xdr:row>
      <xdr:rowOff>5080</xdr:rowOff>
    </xdr:from>
    <xdr:to>
      <xdr:col>16</xdr:col>
      <xdr:colOff>1625600</xdr:colOff>
      <xdr:row>7</xdr:row>
      <xdr:rowOff>137160</xdr:rowOff>
    </xdr:to>
    <xdr:sp macro="" textlink="">
      <xdr:nvSpPr>
        <xdr:cNvPr id="8" name="Rounded Rectangle 7">
          <a:extLst>
            <a:ext uri="{FF2B5EF4-FFF2-40B4-BE49-F238E27FC236}">
              <a16:creationId xmlns:a16="http://schemas.microsoft.com/office/drawing/2014/main" id="{00000000-0008-0000-0400-000008000000}"/>
            </a:ext>
          </a:extLst>
        </xdr:cNvPr>
        <xdr:cNvSpPr/>
      </xdr:nvSpPr>
      <xdr:spPr>
        <a:xfrm>
          <a:off x="12197080" y="538480"/>
          <a:ext cx="4147820" cy="8432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17</xdr:col>
      <xdr:colOff>333828</xdr:colOff>
      <xdr:row>11</xdr:row>
      <xdr:rowOff>33746</xdr:rowOff>
    </xdr:from>
    <xdr:to>
      <xdr:col>21</xdr:col>
      <xdr:colOff>25400</xdr:colOff>
      <xdr:row>16</xdr:row>
      <xdr:rowOff>127000</xdr:rowOff>
    </xdr:to>
    <xdr:sp macro="" textlink="">
      <xdr:nvSpPr>
        <xdr:cNvPr id="10" name="TextBox 9">
          <a:extLst>
            <a:ext uri="{FF2B5EF4-FFF2-40B4-BE49-F238E27FC236}">
              <a16:creationId xmlns:a16="http://schemas.microsoft.com/office/drawing/2014/main" id="{84D972D6-8D76-47B5-B1CB-8F73769C9A38}"/>
            </a:ext>
          </a:extLst>
        </xdr:cNvPr>
        <xdr:cNvSpPr txBox="1"/>
      </xdr:nvSpPr>
      <xdr:spPr>
        <a:xfrm>
          <a:off x="16780328" y="1989546"/>
          <a:ext cx="4708072" cy="12997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I </a:t>
          </a:r>
          <a:r>
            <a:rPr lang="en-US" sz="1400" b="1" baseline="0">
              <a:solidFill>
                <a:schemeClr val="bg2">
                  <a:lumMod val="10000"/>
                </a:schemeClr>
              </a:solidFill>
              <a:latin typeface="Lucida Bright" panose="02040602050505020304" pitchFamily="18" charset="0"/>
            </a:rPr>
            <a:t>2020</a:t>
          </a:r>
          <a:r>
            <a:rPr lang="en-US" sz="2000" b="0" baseline="0">
              <a:solidFill>
                <a:schemeClr val="bg2">
                  <a:lumMod val="10000"/>
                </a:schemeClr>
              </a:solidFill>
              <a:latin typeface="Lucida Bright" panose="02040602050505020304" pitchFamily="18" charset="0"/>
            </a:rPr>
            <a:t> = (166,740/249.770)* 100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 </a:t>
          </a:r>
          <a:r>
            <a:rPr lang="en-US" sz="2000" b="1" baseline="0">
              <a:solidFill>
                <a:srgbClr val="C00000"/>
              </a:solidFill>
              <a:latin typeface="Lucida Bright" panose="02040602050505020304" pitchFamily="18" charset="0"/>
            </a:rPr>
            <a:t>66.7454% </a:t>
          </a:r>
          <a:r>
            <a:rPr lang="en-US" sz="2000" b="0" baseline="0">
              <a:solidFill>
                <a:schemeClr val="tx1"/>
              </a:solidFill>
              <a:latin typeface="Lucida Bright" panose="02040602050505020304" pitchFamily="18" charset="0"/>
            </a:rPr>
            <a:t>difference in values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67AB451B-9E3C-43D9-AC9D-2DAB66884EB1}"/>
            </a:ext>
          </a:extLst>
        </xdr:cNvPr>
        <xdr:cNvSpPr txBox="1"/>
      </xdr:nvSpPr>
      <xdr:spPr>
        <a:xfrm>
          <a:off x="296070" y="1777682"/>
          <a:ext cx="7903050" cy="207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A7E69D17-7A5E-4F81-B644-B25240C350EB}"/>
            </a:ext>
          </a:extLst>
        </xdr:cNvPr>
        <xdr:cNvSpPr/>
      </xdr:nvSpPr>
      <xdr:spPr>
        <a:xfrm>
          <a:off x="724059" y="311014"/>
          <a:ext cx="1483836" cy="118377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F395800A-0F75-4FAF-A2D0-542BBA7D0193}"/>
            </a:ext>
          </a:extLst>
        </xdr:cNvPr>
        <xdr:cNvSpPr/>
      </xdr:nvSpPr>
      <xdr:spPr>
        <a:xfrm rot="10800000" flipV="1">
          <a:off x="8800826" y="8242117"/>
          <a:ext cx="518885" cy="10815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F0698AF0-A86F-4AA6-910E-B3D1B35D5E13}"/>
            </a:ext>
          </a:extLst>
        </xdr:cNvPr>
        <xdr:cNvCxnSpPr/>
      </xdr:nvCxnSpPr>
      <xdr:spPr>
        <a:xfrm flipV="1">
          <a:off x="2136457" y="6972935"/>
          <a:ext cx="18833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652AFF56-02F9-4B93-BF0A-41735702AC19}"/>
            </a:ext>
          </a:extLst>
        </xdr:cNvPr>
        <xdr:cNvSpPr/>
      </xdr:nvSpPr>
      <xdr:spPr>
        <a:xfrm flipV="1">
          <a:off x="18348504" y="8295368"/>
          <a:ext cx="527957" cy="100175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D04B8468-F42B-4FD1-B9B8-72F483A13188}"/>
            </a:ext>
          </a:extLst>
        </xdr:cNvPr>
        <xdr:cNvSpPr/>
      </xdr:nvSpPr>
      <xdr:spPr>
        <a:xfrm>
          <a:off x="5177314" y="4182110"/>
          <a:ext cx="2623526" cy="93630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3619A75F-3EA2-43E1-849A-5EF3B99A6311}"/>
            </a:ext>
          </a:extLst>
        </xdr:cNvPr>
        <xdr:cNvSpPr/>
      </xdr:nvSpPr>
      <xdr:spPr>
        <a:xfrm>
          <a:off x="5570220" y="7981633"/>
          <a:ext cx="2240144" cy="120368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E67B3BB9-4041-4429-B9C5-258C7BD792A3}"/>
            </a:ext>
          </a:extLst>
        </xdr:cNvPr>
        <xdr:cNvCxnSpPr/>
      </xdr:nvCxnSpPr>
      <xdr:spPr>
        <a:xfrm flipH="1">
          <a:off x="8186420" y="5119370"/>
          <a:ext cx="12186286" cy="30276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BA62AC1B-6260-4035-A5F0-D5D7950B458B}"/>
            </a:ext>
          </a:extLst>
        </xdr:cNvPr>
        <xdr:cNvSpPr/>
      </xdr:nvSpPr>
      <xdr:spPr>
        <a:xfrm flipV="1">
          <a:off x="18492966" y="4073729"/>
          <a:ext cx="407809" cy="137330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7E50C0C7-83E2-4E54-BAFD-03639F4F08F9}"/>
            </a:ext>
          </a:extLst>
        </xdr:cNvPr>
        <xdr:cNvSpPr/>
      </xdr:nvSpPr>
      <xdr:spPr>
        <a:xfrm>
          <a:off x="19851053" y="3959543"/>
          <a:ext cx="2273141" cy="155225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859C27D6-FC35-48F0-8408-2662C8AFF675}"/>
            </a:ext>
          </a:extLst>
        </xdr:cNvPr>
        <xdr:cNvSpPr/>
      </xdr:nvSpPr>
      <xdr:spPr>
        <a:xfrm>
          <a:off x="19626422" y="8307705"/>
          <a:ext cx="2251551" cy="1097279"/>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736D21A3-D779-467C-A1F3-F044A1CACEB3}"/>
            </a:ext>
          </a:extLst>
        </xdr:cNvPr>
        <xdr:cNvSpPr txBox="1"/>
      </xdr:nvSpPr>
      <xdr:spPr>
        <a:xfrm>
          <a:off x="2681922" y="4285616"/>
          <a:ext cx="1826896" cy="739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1DAB97D2-B3F1-4737-87F8-19D32A7362CA}"/>
            </a:ext>
          </a:extLst>
        </xdr:cNvPr>
        <xdr:cNvSpPr txBox="1"/>
      </xdr:nvSpPr>
      <xdr:spPr>
        <a:xfrm>
          <a:off x="2467450" y="7564279"/>
          <a:ext cx="1826895" cy="715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14D35C53-3187-4AFD-9EA6-813544371712}"/>
            </a:ext>
          </a:extLst>
        </xdr:cNvPr>
        <xdr:cNvSpPr/>
      </xdr:nvSpPr>
      <xdr:spPr>
        <a:xfrm>
          <a:off x="4421505" y="325755"/>
          <a:ext cx="8197215" cy="10179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6" name="Straight Connector 15">
          <a:extLst>
            <a:ext uri="{FF2B5EF4-FFF2-40B4-BE49-F238E27FC236}">
              <a16:creationId xmlns:a16="http://schemas.microsoft.com/office/drawing/2014/main" id="{8B95D1D2-10C2-468B-A51F-CE2E6483051C}"/>
            </a:ext>
          </a:extLst>
        </xdr:cNvPr>
        <xdr:cNvCxnSpPr/>
      </xdr:nvCxnSpPr>
      <xdr:spPr>
        <a:xfrm>
          <a:off x="16066770" y="5511800"/>
          <a:ext cx="251079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17" name="Straight Connector 16">
          <a:extLst>
            <a:ext uri="{FF2B5EF4-FFF2-40B4-BE49-F238E27FC236}">
              <a16:creationId xmlns:a16="http://schemas.microsoft.com/office/drawing/2014/main" id="{DF20AFEB-3B04-4E98-BA3F-EF41E2F62D5B}"/>
            </a:ext>
          </a:extLst>
        </xdr:cNvPr>
        <xdr:cNvCxnSpPr/>
      </xdr:nvCxnSpPr>
      <xdr:spPr>
        <a:xfrm>
          <a:off x="16225520" y="9443085"/>
          <a:ext cx="24790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975360</xdr:colOff>
      <xdr:row>2</xdr:row>
      <xdr:rowOff>137160</xdr:rowOff>
    </xdr:from>
    <xdr:to>
      <xdr:col>23</xdr:col>
      <xdr:colOff>292825</xdr:colOff>
      <xdr:row>6</xdr:row>
      <xdr:rowOff>138248</xdr:rowOff>
    </xdr:to>
    <xdr:sp macro="" textlink="">
      <xdr:nvSpPr>
        <xdr:cNvPr id="19" name="Rounded Rectangle 4">
          <a:extLst>
            <a:ext uri="{FF2B5EF4-FFF2-40B4-BE49-F238E27FC236}">
              <a16:creationId xmlns:a16="http://schemas.microsoft.com/office/drawing/2014/main" id="{21048338-3C48-4E2B-AFE0-64A082A895C5}"/>
            </a:ext>
          </a:extLst>
        </xdr:cNvPr>
        <xdr:cNvSpPr/>
      </xdr:nvSpPr>
      <xdr:spPr>
        <a:xfrm>
          <a:off x="13426440" y="50292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96070" y="1846262"/>
          <a:ext cx="7704930" cy="216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05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00000000-0008-0000-05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05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05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00000000-0008-0000-05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05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05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2595562" y="4460876"/>
          <a:ext cx="176212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00000000-0008-0000-05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21" name="Straight Connector 20">
          <a:extLst>
            <a:ext uri="{FF2B5EF4-FFF2-40B4-BE49-F238E27FC236}">
              <a16:creationId xmlns:a16="http://schemas.microsoft.com/office/drawing/2014/main" id="{00000000-0008-0000-05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1143000</xdr:colOff>
      <xdr:row>1</xdr:row>
      <xdr:rowOff>137160</xdr:rowOff>
    </xdr:from>
    <xdr:to>
      <xdr:col>23</xdr:col>
      <xdr:colOff>762000</xdr:colOff>
      <xdr:row>7</xdr:row>
      <xdr:rowOff>45720</xdr:rowOff>
    </xdr:to>
    <xdr:sp macro="" textlink="">
      <xdr:nvSpPr>
        <xdr:cNvPr id="18" name="Rounded Rectangle 4">
          <a:extLst>
            <a:ext uri="{FF2B5EF4-FFF2-40B4-BE49-F238E27FC236}">
              <a16:creationId xmlns:a16="http://schemas.microsoft.com/office/drawing/2014/main" id="{96B9E40A-60B8-4786-B526-55D1618EACE6}"/>
            </a:ext>
          </a:extLst>
        </xdr:cNvPr>
        <xdr:cNvSpPr/>
      </xdr:nvSpPr>
      <xdr:spPr>
        <a:xfrm>
          <a:off x="13594080" y="32004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3D0AACB8-88D3-46CF-A2F1-5271F060FF67}"/>
            </a:ext>
          </a:extLst>
        </xdr:cNvPr>
        <xdr:cNvSpPr/>
      </xdr:nvSpPr>
      <xdr:spPr>
        <a:xfrm>
          <a:off x="2970531" y="447403"/>
          <a:ext cx="771651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F77866EF-D496-4056-A0A5-4393AB45CD6F}"/>
            </a:ext>
          </a:extLst>
        </xdr:cNvPr>
        <xdr:cNvSpPr txBox="1"/>
      </xdr:nvSpPr>
      <xdr:spPr>
        <a:xfrm>
          <a:off x="481148" y="1824446"/>
          <a:ext cx="11009812" cy="10933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forecast for months 4 and 5 using the 3 month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D370353-34F8-4995-BA92-96C4AE4877AB}"/>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879475</xdr:colOff>
      <xdr:row>7</xdr:row>
      <xdr:rowOff>33020</xdr:rowOff>
    </xdr:from>
    <xdr:to>
      <xdr:col>12</xdr:col>
      <xdr:colOff>879475</xdr:colOff>
      <xdr:row>46</xdr:row>
      <xdr:rowOff>154940</xdr:rowOff>
    </xdr:to>
    <xdr:cxnSp macro="">
      <xdr:nvCxnSpPr>
        <xdr:cNvPr id="5" name="Straight Connector 4">
          <a:extLst>
            <a:ext uri="{FF2B5EF4-FFF2-40B4-BE49-F238E27FC236}">
              <a16:creationId xmlns:a16="http://schemas.microsoft.com/office/drawing/2014/main" id="{C07DC016-D4E0-4B9F-AE13-2F4A4F188925}"/>
            </a:ext>
          </a:extLst>
        </xdr:cNvPr>
        <xdr:cNvCxnSpPr/>
      </xdr:nvCxnSpPr>
      <xdr:spPr>
        <a:xfrm flipH="1">
          <a:off x="12614275" y="1277620"/>
          <a:ext cx="0" cy="108280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0</xdr:colOff>
      <xdr:row>21</xdr:row>
      <xdr:rowOff>127000</xdr:rowOff>
    </xdr:from>
    <xdr:to>
      <xdr:col>9</xdr:col>
      <xdr:colOff>0</xdr:colOff>
      <xdr:row>21</xdr:row>
      <xdr:rowOff>127000</xdr:rowOff>
    </xdr:to>
    <xdr:cxnSp macro="">
      <xdr:nvCxnSpPr>
        <xdr:cNvPr id="8" name="Straight Arrow Connector 7">
          <a:extLst>
            <a:ext uri="{FF2B5EF4-FFF2-40B4-BE49-F238E27FC236}">
              <a16:creationId xmlns:a16="http://schemas.microsoft.com/office/drawing/2014/main" id="{3E5396F5-6515-4A3B-8F2F-ABC089019AFD}"/>
            </a:ext>
          </a:extLst>
        </xdr:cNvPr>
        <xdr:cNvCxnSpPr/>
      </xdr:nvCxnSpPr>
      <xdr:spPr>
        <a:xfrm>
          <a:off x="7147560" y="4836160"/>
          <a:ext cx="5029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9" name="Straight Arrow Connector 8">
          <a:extLst>
            <a:ext uri="{FF2B5EF4-FFF2-40B4-BE49-F238E27FC236}">
              <a16:creationId xmlns:a16="http://schemas.microsoft.com/office/drawing/2014/main" id="{D2FDB20C-4B16-43E6-90E0-638B212DCCF2}"/>
            </a:ext>
          </a:extLst>
        </xdr:cNvPr>
        <xdr:cNvCxnSpPr/>
      </xdr:nvCxnSpPr>
      <xdr:spPr>
        <a:xfrm>
          <a:off x="7115175" y="8502650"/>
          <a:ext cx="5181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xdr:row>
      <xdr:rowOff>127000</xdr:rowOff>
    </xdr:from>
    <xdr:to>
      <xdr:col>17</xdr:col>
      <xdr:colOff>399505</xdr:colOff>
      <xdr:row>5</xdr:row>
      <xdr:rowOff>148408</xdr:rowOff>
    </xdr:to>
    <xdr:sp macro="" textlink="">
      <xdr:nvSpPr>
        <xdr:cNvPr id="11" name="Rounded Rectangle 4">
          <a:extLst>
            <a:ext uri="{FF2B5EF4-FFF2-40B4-BE49-F238E27FC236}">
              <a16:creationId xmlns:a16="http://schemas.microsoft.com/office/drawing/2014/main" id="{96F1B7AB-99D4-4CC9-BE61-E6E5D9059FC7}"/>
            </a:ext>
          </a:extLst>
        </xdr:cNvPr>
        <xdr:cNvSpPr/>
      </xdr:nvSpPr>
      <xdr:spPr>
        <a:xfrm>
          <a:off x="11772900" y="3048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forecast for months 4 and 5 using the 3 month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523875</xdr:colOff>
      <xdr:row>8</xdr:row>
      <xdr:rowOff>58420</xdr:rowOff>
    </xdr:from>
    <xdr:to>
      <xdr:col>14</xdr:col>
      <xdr:colOff>523875</xdr:colOff>
      <xdr:row>47</xdr:row>
      <xdr:rowOff>187960</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flipH="1">
          <a:off x="13335000" y="1582420"/>
          <a:ext cx="0" cy="11115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200026</xdr:colOff>
      <xdr:row>20</xdr:row>
      <xdr:rowOff>200025</xdr:rowOff>
    </xdr:from>
    <xdr:to>
      <xdr:col>13</xdr:col>
      <xdr:colOff>95250</xdr:colOff>
      <xdr:row>22</xdr:row>
      <xdr:rowOff>127000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9201151" y="4708525"/>
          <a:ext cx="3403599"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(13+11+7)/3</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14</xdr:col>
      <xdr:colOff>349250</xdr:colOff>
      <xdr:row>34</xdr:row>
      <xdr:rowOff>174625</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9128125" y="8397875"/>
          <a:ext cx="4032250" cy="96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a:t>
          </a:r>
          <a:r>
            <a:rPr lang="en-US" sz="2400" baseline="0">
              <a:latin typeface="Lucida Bright" panose="02040602050505020304" pitchFamily="18" charset="0"/>
            </a:rPr>
            <a:t> </a:t>
          </a:r>
          <a:r>
            <a:rPr lang="en-US" sz="2400">
              <a:latin typeface="Lucida Bright" panose="02040602050505020304" pitchFamily="18" charset="0"/>
            </a:rPr>
            <a:t>(6+7+8)/3</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FE4ED390-64FB-427C-96C2-1643167FAB33}"/>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486228</xdr:colOff>
      <xdr:row>9</xdr:row>
      <xdr:rowOff>148046</xdr:rowOff>
    </xdr:from>
    <xdr:to>
      <xdr:col>11</xdr:col>
      <xdr:colOff>906780</xdr:colOff>
      <xdr:row>21</xdr:row>
      <xdr:rowOff>101600</xdr:rowOff>
    </xdr:to>
    <xdr:sp macro="" textlink="">
      <xdr:nvSpPr>
        <xdr:cNvPr id="3" name="TextBox 2">
          <a:extLst>
            <a:ext uri="{FF2B5EF4-FFF2-40B4-BE49-F238E27FC236}">
              <a16:creationId xmlns:a16="http://schemas.microsoft.com/office/drawing/2014/main" id="{359B8799-D31A-4EB8-9D84-D28D9711C97A}"/>
            </a:ext>
          </a:extLst>
        </xdr:cNvPr>
        <xdr:cNvSpPr txBox="1"/>
      </xdr:nvSpPr>
      <xdr:spPr>
        <a:xfrm>
          <a:off x="486228" y="1793966"/>
          <a:ext cx="12094392"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25% of two months ago, 15% of three and four months ago, </a:t>
          </a:r>
          <a:r>
            <a:rPr lang="en-US" sz="2000" baseline="0">
              <a:effectLst/>
              <a:latin typeface="Lucida Bright" panose="02040602050505020304" pitchFamily="18" charset="0"/>
              <a:ea typeface="Calibri"/>
              <a:cs typeface="Times New Roman"/>
            </a:rPr>
            <a:t>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28A6D33-2646-488B-B4BD-00720B9FF37D}"/>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520700</xdr:colOff>
      <xdr:row>7</xdr:row>
      <xdr:rowOff>121920</xdr:rowOff>
    </xdr:from>
    <xdr:to>
      <xdr:col>12</xdr:col>
      <xdr:colOff>520700</xdr:colOff>
      <xdr:row>38</xdr:row>
      <xdr:rowOff>60960</xdr:rowOff>
    </xdr:to>
    <xdr:cxnSp macro="">
      <xdr:nvCxnSpPr>
        <xdr:cNvPr id="6" name="Straight Connector 5">
          <a:extLst>
            <a:ext uri="{FF2B5EF4-FFF2-40B4-BE49-F238E27FC236}">
              <a16:creationId xmlns:a16="http://schemas.microsoft.com/office/drawing/2014/main" id="{39BA2BAA-6D51-474A-A8BC-0F2147950717}"/>
            </a:ext>
          </a:extLst>
        </xdr:cNvPr>
        <xdr:cNvCxnSpPr/>
      </xdr:nvCxnSpPr>
      <xdr:spPr>
        <a:xfrm flipH="1">
          <a:off x="13335000" y="1366520"/>
          <a:ext cx="0" cy="7241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90C532EB-7585-46BC-AFC4-986BAB4A8A78}"/>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990CB69F-B1C3-45FF-A7BE-A3E00A260656}"/>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13</xdr:col>
      <xdr:colOff>152400</xdr:colOff>
      <xdr:row>2</xdr:row>
      <xdr:rowOff>101600</xdr:rowOff>
    </xdr:from>
    <xdr:to>
      <xdr:col>19</xdr:col>
      <xdr:colOff>82005</xdr:colOff>
      <xdr:row>6</xdr:row>
      <xdr:rowOff>123008</xdr:rowOff>
    </xdr:to>
    <xdr:sp macro="" textlink="">
      <xdr:nvSpPr>
        <xdr:cNvPr id="14" name="Rounded Rectangle 4">
          <a:extLst>
            <a:ext uri="{FF2B5EF4-FFF2-40B4-BE49-F238E27FC236}">
              <a16:creationId xmlns:a16="http://schemas.microsoft.com/office/drawing/2014/main" id="{1A6DAE84-1A98-49BA-8002-B8948FF3B816}"/>
            </a:ext>
          </a:extLst>
        </xdr:cNvPr>
        <xdr:cNvSpPr/>
      </xdr:nvSpPr>
      <xdr:spPr>
        <a:xfrm>
          <a:off x="14109700" y="457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486228</xdr:colOff>
      <xdr:row>9</xdr:row>
      <xdr:rowOff>148046</xdr:rowOff>
    </xdr:from>
    <xdr:to>
      <xdr:col>11</xdr:col>
      <xdr:colOff>906780</xdr:colOff>
      <xdr:row>21</xdr:row>
      <xdr:rowOff>101600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86228" y="1748246"/>
          <a:ext cx="12091852" cy="20871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25% of two months ago, 15% of three months ago, 10% of four month ago</a:t>
          </a:r>
          <a:r>
            <a:rPr lang="en-US" sz="2000" baseline="0">
              <a:effectLst/>
              <a:latin typeface="Lucida Bright" panose="02040602050505020304" pitchFamily="18" charset="0"/>
              <a:ea typeface="Calibri"/>
              <a:cs typeface="Times New Roman"/>
            </a:rPr>
            <a:t> and 10%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650422</xdr:colOff>
      <xdr:row>1</xdr:row>
      <xdr:rowOff>121376</xdr:rowOff>
    </xdr:from>
    <xdr:to>
      <xdr:col>14</xdr:col>
      <xdr:colOff>640624</xdr:colOff>
      <xdr:row>6</xdr:row>
      <xdr:rowOff>10704</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12321722" y="299176"/>
          <a:ext cx="259370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6" name="Straight Connector 5">
          <a:extLst>
            <a:ext uri="{FF2B5EF4-FFF2-40B4-BE49-F238E27FC236}">
              <a16:creationId xmlns:a16="http://schemas.microsoft.com/office/drawing/2014/main" id="{00000000-0008-0000-07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00000000-0008-0000-0700-000008000000}"/>
            </a:ext>
          </a:extLst>
        </xdr:cNvPr>
        <xdr:cNvSpPr/>
      </xdr:nvSpPr>
      <xdr:spPr>
        <a:xfrm>
          <a:off x="11960226" y="11239500"/>
          <a:ext cx="2298700" cy="60960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a:off x="10217150" y="10950575"/>
          <a:ext cx="215900" cy="5556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383540" y="12243435"/>
          <a:ext cx="1098677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11" name="Right Brace 10">
          <a:extLst>
            <a:ext uri="{FF2B5EF4-FFF2-40B4-BE49-F238E27FC236}">
              <a16:creationId xmlns:a16="http://schemas.microsoft.com/office/drawing/2014/main" id="{00000000-0008-0000-0700-00000B000000}"/>
            </a:ext>
          </a:extLst>
        </xdr:cNvPr>
        <xdr:cNvSpPr/>
      </xdr:nvSpPr>
      <xdr:spPr>
        <a:xfrm>
          <a:off x="10194925" y="15579725"/>
          <a:ext cx="215900" cy="5556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12" name="Rounded Rectangular Callout 8">
          <a:extLst>
            <a:ext uri="{FF2B5EF4-FFF2-40B4-BE49-F238E27FC236}">
              <a16:creationId xmlns:a16="http://schemas.microsoft.com/office/drawing/2014/main" id="{00000000-0008-0000-0700-00000C000000}"/>
            </a:ext>
          </a:extLst>
        </xdr:cNvPr>
        <xdr:cNvSpPr/>
      </xdr:nvSpPr>
      <xdr:spPr>
        <a:xfrm>
          <a:off x="11874501" y="15836900"/>
          <a:ext cx="2298700" cy="60960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262891</xdr:colOff>
      <xdr:row>1</xdr:row>
      <xdr:rowOff>119743</xdr:rowOff>
    </xdr:from>
    <xdr:to>
      <xdr:col>9</xdr:col>
      <xdr:colOff>63501</xdr:colOff>
      <xdr:row>6</xdr:row>
      <xdr:rowOff>18143</xdr:rowOff>
    </xdr:to>
    <xdr:sp macro="" textlink="">
      <xdr:nvSpPr>
        <xdr:cNvPr id="2" name="Rounded Rectangle 1">
          <a:extLst>
            <a:ext uri="{FF2B5EF4-FFF2-40B4-BE49-F238E27FC236}">
              <a16:creationId xmlns:a16="http://schemas.microsoft.com/office/drawing/2014/main" id="{F9B16BD7-E632-4332-8CA1-977F6740674F}"/>
            </a:ext>
          </a:extLst>
        </xdr:cNvPr>
        <xdr:cNvSpPr/>
      </xdr:nvSpPr>
      <xdr:spPr>
        <a:xfrm>
          <a:off x="3526791" y="297543"/>
          <a:ext cx="61506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9</xdr:col>
      <xdr:colOff>825500</xdr:colOff>
      <xdr:row>18</xdr:row>
      <xdr:rowOff>127000</xdr:rowOff>
    </xdr:to>
    <xdr:sp macro="" textlink="">
      <xdr:nvSpPr>
        <xdr:cNvPr id="3" name="TextBox 2">
          <a:extLst>
            <a:ext uri="{FF2B5EF4-FFF2-40B4-BE49-F238E27FC236}">
              <a16:creationId xmlns:a16="http://schemas.microsoft.com/office/drawing/2014/main" id="{5245BCB3-154A-4A2E-B968-875C59FC54C0}"/>
            </a:ext>
          </a:extLst>
        </xdr:cNvPr>
        <xdr:cNvSpPr txBox="1"/>
      </xdr:nvSpPr>
      <xdr:spPr>
        <a:xfrm>
          <a:off x="625928" y="1506946"/>
          <a:ext cx="9813472" cy="1820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306978</xdr:colOff>
      <xdr:row>1</xdr:row>
      <xdr:rowOff>161109</xdr:rowOff>
    </xdr:from>
    <xdr:to>
      <xdr:col>2</xdr:col>
      <xdr:colOff>1127124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7A2F521-D893-4E5F-A94C-AE4707A902FD}"/>
            </a:ext>
          </a:extLst>
        </xdr:cNvPr>
        <xdr:cNvSpPr/>
      </xdr:nvSpPr>
      <xdr:spPr>
        <a:xfrm>
          <a:off x="931818" y="343989"/>
          <a:ext cx="1460226"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215900</xdr:colOff>
      <xdr:row>1</xdr:row>
      <xdr:rowOff>152400</xdr:rowOff>
    </xdr:from>
    <xdr:to>
      <xdr:col>13</xdr:col>
      <xdr:colOff>399505</xdr:colOff>
      <xdr:row>5</xdr:row>
      <xdr:rowOff>173808</xdr:rowOff>
    </xdr:to>
    <xdr:sp macro="" textlink="">
      <xdr:nvSpPr>
        <xdr:cNvPr id="9" name="Rounded Rectangle 4">
          <a:extLst>
            <a:ext uri="{FF2B5EF4-FFF2-40B4-BE49-F238E27FC236}">
              <a16:creationId xmlns:a16="http://schemas.microsoft.com/office/drawing/2014/main" id="{68607BDE-5DE2-4409-8441-4D25876363B0}"/>
            </a:ext>
          </a:extLst>
        </xdr:cNvPr>
        <xdr:cNvSpPr/>
      </xdr:nvSpPr>
      <xdr:spPr>
        <a:xfrm>
          <a:off x="11582400" y="330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1358900</xdr:colOff>
      <xdr:row>4</xdr:row>
      <xdr:rowOff>114300</xdr:rowOff>
    </xdr:from>
    <xdr:to>
      <xdr:col>9</xdr:col>
      <xdr:colOff>1358900</xdr:colOff>
      <xdr:row>39</xdr:row>
      <xdr:rowOff>129540</xdr:rowOff>
    </xdr:to>
    <xdr:cxnSp macro="">
      <xdr:nvCxnSpPr>
        <xdr:cNvPr id="12" name="Straight Connector 11">
          <a:extLst>
            <a:ext uri="{FF2B5EF4-FFF2-40B4-BE49-F238E27FC236}">
              <a16:creationId xmlns:a16="http://schemas.microsoft.com/office/drawing/2014/main" id="{2BFE1D49-F180-425B-8819-4ECBC683149F}"/>
            </a:ext>
          </a:extLst>
        </xdr:cNvPr>
        <xdr:cNvCxnSpPr/>
      </xdr:nvCxnSpPr>
      <xdr:spPr>
        <a:xfrm flipH="1">
          <a:off x="10972800" y="82550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656590</xdr:colOff>
      <xdr:row>0</xdr:row>
      <xdr:rowOff>132443</xdr:rowOff>
    </xdr:from>
    <xdr:to>
      <xdr:col>9</xdr:col>
      <xdr:colOff>406400</xdr:colOff>
      <xdr:row>5</xdr:row>
      <xdr:rowOff>30843</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3183890" y="132443"/>
          <a:ext cx="68364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219528</xdr:colOff>
      <xdr:row>8</xdr:row>
      <xdr:rowOff>71846</xdr:rowOff>
    </xdr:from>
    <xdr:to>
      <xdr:col>9</xdr:col>
      <xdr:colOff>393700</xdr:colOff>
      <xdr:row>18</xdr:row>
      <xdr:rowOff>355600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41828" y="1494246"/>
          <a:ext cx="9165772" cy="20617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548278</xdr:colOff>
      <xdr:row>0</xdr:row>
      <xdr:rowOff>97609</xdr:rowOff>
    </xdr:from>
    <xdr:to>
      <xdr:col>3</xdr:col>
      <xdr:colOff>98424</xdr:colOff>
      <xdr:row>6</xdr:row>
      <xdr:rowOff>9980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70578" y="97609"/>
          <a:ext cx="1455146"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749300</xdr:colOff>
      <xdr:row>0</xdr:row>
      <xdr:rowOff>152400</xdr:rowOff>
    </xdr:from>
    <xdr:to>
      <xdr:col>12</xdr:col>
      <xdr:colOff>1443082</xdr:colOff>
      <xdr:row>6</xdr:row>
      <xdr:rowOff>25400</xdr:rowOff>
    </xdr:to>
    <xdr:sp macro="" textlink="">
      <xdr:nvSpPr>
        <xdr:cNvPr id="6" name="Rounded Rectangle 6">
          <a:extLst>
            <a:ext uri="{FF2B5EF4-FFF2-40B4-BE49-F238E27FC236}">
              <a16:creationId xmlns:a16="http://schemas.microsoft.com/office/drawing/2014/main" id="{00000000-0008-0000-0800-000006000000}"/>
            </a:ext>
          </a:extLst>
        </xdr:cNvPr>
        <xdr:cNvSpPr/>
      </xdr:nvSpPr>
      <xdr:spPr>
        <a:xfrm>
          <a:off x="13195300" y="152400"/>
          <a:ext cx="3106782" cy="9398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241300</xdr:colOff>
      <xdr:row>32</xdr:row>
      <xdr:rowOff>330200</xdr:rowOff>
    </xdr:from>
    <xdr:to>
      <xdr:col>17</xdr:col>
      <xdr:colOff>860425</xdr:colOff>
      <xdr:row>34</xdr:row>
      <xdr:rowOff>63500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513300" y="8216900"/>
          <a:ext cx="4010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a:t>
          </a:r>
          <a:r>
            <a:rPr lang="en-US" sz="2400">
              <a:solidFill>
                <a:srgbClr val="FF0000"/>
              </a:solidFill>
              <a:latin typeface="Lucida Bright" panose="02040602050505020304" pitchFamily="18" charset="0"/>
            </a:rPr>
            <a:t>Technique 2</a:t>
          </a:r>
        </a:p>
      </xdr:txBody>
    </xdr:sp>
    <xdr:clientData/>
  </xdr:twoCellAnchor>
  <xdr:twoCellAnchor>
    <xdr:from>
      <xdr:col>14</xdr:col>
      <xdr:colOff>219075</xdr:colOff>
      <xdr:row>34</xdr:row>
      <xdr:rowOff>320675</xdr:rowOff>
    </xdr:from>
    <xdr:to>
      <xdr:col>17</xdr:col>
      <xdr:colOff>838200</xdr:colOff>
      <xdr:row>36</xdr:row>
      <xdr:rowOff>279400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7491075" y="9236075"/>
          <a:ext cx="40100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a:t>
          </a:r>
          <a:r>
            <a:rPr lang="en-US" sz="2400">
              <a:solidFill>
                <a:srgbClr val="FF0000"/>
              </a:solidFill>
              <a:latin typeface="Lucida Bright" panose="02040602050505020304" pitchFamily="18" charset="0"/>
            </a:rPr>
            <a:t>MAD</a:t>
          </a:r>
          <a:r>
            <a:rPr lang="en-US" sz="2400" baseline="0">
              <a:solidFill>
                <a:srgbClr val="FF0000"/>
              </a:solidFill>
              <a:latin typeface="Lucida Bright" panose="02040602050505020304" pitchFamily="18" charset="0"/>
            </a:rPr>
            <a:t> = 350</a:t>
          </a:r>
          <a:endParaRPr lang="en-US" sz="2400">
            <a:solidFill>
              <a:srgbClr val="FF0000"/>
            </a:solidFill>
            <a:latin typeface="Lucida Bright" panose="02040602050505020304" pitchFamily="18" charset="0"/>
          </a:endParaRPr>
        </a:p>
      </xdr:txBody>
    </xdr:sp>
    <xdr:clientData/>
  </xdr:twoCellAnchor>
  <xdr:twoCellAnchor>
    <xdr:from>
      <xdr:col>9</xdr:col>
      <xdr:colOff>1003300</xdr:colOff>
      <xdr:row>5</xdr:row>
      <xdr:rowOff>12700</xdr:rowOff>
    </xdr:from>
    <xdr:to>
      <xdr:col>9</xdr:col>
      <xdr:colOff>1003300</xdr:colOff>
      <xdr:row>39</xdr:row>
      <xdr:rowOff>251460</xdr:rowOff>
    </xdr:to>
    <xdr:cxnSp macro="">
      <xdr:nvCxnSpPr>
        <xdr:cNvPr id="9" name="Straight Connector 8">
          <a:extLst>
            <a:ext uri="{FF2B5EF4-FFF2-40B4-BE49-F238E27FC236}">
              <a16:creationId xmlns:a16="http://schemas.microsoft.com/office/drawing/2014/main" id="{B9894ECC-3D10-4A1F-AECB-C79E1AD1A978}"/>
            </a:ext>
          </a:extLst>
        </xdr:cNvPr>
        <xdr:cNvCxnSpPr/>
      </xdr:nvCxnSpPr>
      <xdr:spPr>
        <a:xfrm flipH="1">
          <a:off x="10617200" y="901700"/>
          <a:ext cx="0" cy="10119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84409A71-C0E9-46AF-BC9D-038461475B3C}"/>
            </a:ext>
          </a:extLst>
        </xdr:cNvPr>
        <xdr:cNvSpPr/>
      </xdr:nvSpPr>
      <xdr:spPr>
        <a:xfrm>
          <a:off x="2589531" y="491853"/>
          <a:ext cx="7223124" cy="812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B447842B-A01B-417C-89FE-77F297C1BEFE}"/>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4</xdr:row>
      <xdr:rowOff>121920</xdr:rowOff>
    </xdr:from>
    <xdr:to>
      <xdr:col>12</xdr:col>
      <xdr:colOff>762000</xdr:colOff>
      <xdr:row>49</xdr:row>
      <xdr:rowOff>60960</xdr:rowOff>
    </xdr:to>
    <xdr:cxnSp macro="">
      <xdr:nvCxnSpPr>
        <xdr:cNvPr id="4" name="Straight Connector 3">
          <a:extLst>
            <a:ext uri="{FF2B5EF4-FFF2-40B4-BE49-F238E27FC236}">
              <a16:creationId xmlns:a16="http://schemas.microsoft.com/office/drawing/2014/main" id="{9C127A16-1046-4F93-B5A9-99E86D90F6A8}"/>
            </a:ext>
          </a:extLst>
        </xdr:cNvPr>
        <xdr:cNvCxnSpPr/>
      </xdr:nvCxnSpPr>
      <xdr:spPr>
        <a:xfrm flipH="1">
          <a:off x="10629900" y="833120"/>
          <a:ext cx="0" cy="9908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101600</xdr:colOff>
      <xdr:row>12</xdr:row>
      <xdr:rowOff>0</xdr:rowOff>
    </xdr:from>
    <xdr:to>
      <xdr:col>11</xdr:col>
      <xdr:colOff>1052830</xdr:colOff>
      <xdr:row>18</xdr:row>
      <xdr:rowOff>76200</xdr:rowOff>
    </xdr:to>
    <xdr:sp macro="" textlink="">
      <xdr:nvSpPr>
        <xdr:cNvPr id="5" name="TextBox 4">
          <a:extLst>
            <a:ext uri="{FF2B5EF4-FFF2-40B4-BE49-F238E27FC236}">
              <a16:creationId xmlns:a16="http://schemas.microsoft.com/office/drawing/2014/main" id="{1F1C2DA1-BBA7-40FB-953A-A3EE890D08B2}"/>
            </a:ext>
          </a:extLst>
        </xdr:cNvPr>
        <xdr:cNvSpPr txBox="1"/>
      </xdr:nvSpPr>
      <xdr:spPr>
        <a:xfrm>
          <a:off x="726440" y="2194560"/>
          <a:ext cx="9043670" cy="1943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0.3</a:t>
          </a:r>
          <a:endParaRPr lang="en-US" sz="2000" b="1">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155575</xdr:colOff>
      <xdr:row>25</xdr:row>
      <xdr:rowOff>238125</xdr:rowOff>
    </xdr:from>
    <xdr:to>
      <xdr:col>11</xdr:col>
      <xdr:colOff>1106805</xdr:colOff>
      <xdr:row>33</xdr:row>
      <xdr:rowOff>269875</xdr:rowOff>
    </xdr:to>
    <xdr:sp macro="" textlink="">
      <xdr:nvSpPr>
        <xdr:cNvPr id="6" name="TextBox 5">
          <a:extLst>
            <a:ext uri="{FF2B5EF4-FFF2-40B4-BE49-F238E27FC236}">
              <a16:creationId xmlns:a16="http://schemas.microsoft.com/office/drawing/2014/main" id="{39B3066E-9D00-4C35-A6A2-7DE4595445F3}"/>
            </a:ext>
          </a:extLst>
        </xdr:cNvPr>
        <xdr:cNvSpPr txBox="1"/>
      </xdr:nvSpPr>
      <xdr:spPr>
        <a:xfrm>
          <a:off x="758825" y="6461125"/>
          <a:ext cx="8809355" cy="23018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Using</a:t>
          </a:r>
          <a:r>
            <a:rPr lang="en-US" sz="2000" b="1" baseline="0">
              <a:solidFill>
                <a:schemeClr val="tx1"/>
              </a:solidFill>
              <a:effectLst/>
              <a:latin typeface="Lucida Bright" panose="02040602050505020304" pitchFamily="18" charset="0"/>
              <a:ea typeface="+mn-ea"/>
              <a:cs typeface="+mn-cs"/>
            </a:rPr>
            <a:t> Excel: Data to Data Analysis to Exponential Smoothing</a:t>
          </a:r>
        </a:p>
        <a:p>
          <a:endParaRPr lang="en-US" sz="2000" b="1" baseline="0">
            <a:solidFill>
              <a:schemeClr val="tx1"/>
            </a:solidFill>
            <a:effectLst/>
            <a:latin typeface="Lucida Bright" panose="02040602050505020304" pitchFamily="18" charset="0"/>
            <a:ea typeface="+mn-ea"/>
            <a:cs typeface="+mn-cs"/>
          </a:endParaRPr>
        </a:p>
        <a:p>
          <a:r>
            <a:rPr lang="en-US" sz="2000" b="0" baseline="0">
              <a:solidFill>
                <a:schemeClr val="tx1"/>
              </a:solidFill>
              <a:effectLst/>
              <a:latin typeface="Lucida Bright" panose="02040602050505020304" pitchFamily="18" charset="0"/>
              <a:ea typeface="+mn-ea"/>
              <a:cs typeface="+mn-cs"/>
            </a:rPr>
            <a:t>Use the damping factor of </a:t>
          </a:r>
          <a:r>
            <a:rPr lang="en-US" sz="2000" b="1" baseline="0">
              <a:solidFill>
                <a:srgbClr val="C00000"/>
              </a:solidFill>
              <a:effectLst/>
              <a:latin typeface="Lucida Bright" panose="02040602050505020304" pitchFamily="18" charset="0"/>
              <a:ea typeface="+mn-ea"/>
              <a:cs typeface="+mn-cs"/>
            </a:rPr>
            <a:t>0.6</a:t>
          </a:r>
          <a:r>
            <a:rPr lang="en-US" sz="2000" b="0" baseline="0">
              <a:solidFill>
                <a:schemeClr val="tx1"/>
              </a:solidFill>
              <a:effectLst/>
              <a:latin typeface="Lucida Bright" panose="02040602050505020304" pitchFamily="18" charset="0"/>
              <a:ea typeface="+mn-ea"/>
              <a:cs typeface="+mn-cs"/>
            </a:rPr>
            <a:t> which is (1 - 0.4)</a:t>
          </a:r>
          <a:endParaRPr lang="en-US" sz="2000" b="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14</xdr:col>
      <xdr:colOff>292100</xdr:colOff>
      <xdr:row>1</xdr:row>
      <xdr:rowOff>152400</xdr:rowOff>
    </xdr:from>
    <xdr:to>
      <xdr:col>18</xdr:col>
      <xdr:colOff>1021805</xdr:colOff>
      <xdr:row>5</xdr:row>
      <xdr:rowOff>173808</xdr:rowOff>
    </xdr:to>
    <xdr:sp macro="" textlink="">
      <xdr:nvSpPr>
        <xdr:cNvPr id="12" name="Rounded Rectangle 4">
          <a:extLst>
            <a:ext uri="{FF2B5EF4-FFF2-40B4-BE49-F238E27FC236}">
              <a16:creationId xmlns:a16="http://schemas.microsoft.com/office/drawing/2014/main" id="{B91FEE9B-6762-463D-822E-87A8814425BD}"/>
            </a:ext>
          </a:extLst>
        </xdr:cNvPr>
        <xdr:cNvSpPr/>
      </xdr:nvSpPr>
      <xdr:spPr>
        <a:xfrm>
          <a:off x="11620500" y="330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9506561B-C566-4FD3-9326-D88685D254BA}"/>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4</xdr:row>
      <xdr:rowOff>121920</xdr:rowOff>
    </xdr:from>
    <xdr:to>
      <xdr:col>12</xdr:col>
      <xdr:colOff>762000</xdr:colOff>
      <xdr:row>49</xdr:row>
      <xdr:rowOff>60960</xdr:rowOff>
    </xdr:to>
    <xdr:cxnSp macro="">
      <xdr:nvCxnSpPr>
        <xdr:cNvPr id="10" name="Straight Connector 9">
          <a:extLst>
            <a:ext uri="{FF2B5EF4-FFF2-40B4-BE49-F238E27FC236}">
              <a16:creationId xmlns:a16="http://schemas.microsoft.com/office/drawing/2014/main" id="{CB2CE4D4-F59A-4859-B611-DE10B3380773}"/>
            </a:ext>
          </a:extLst>
        </xdr:cNvPr>
        <xdr:cNvCxnSpPr/>
      </xdr:nvCxnSpPr>
      <xdr:spPr>
        <a:xfrm flipH="1">
          <a:off x="10363200" y="883920"/>
          <a:ext cx="0" cy="101498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101600</xdr:colOff>
      <xdr:row>12</xdr:row>
      <xdr:rowOff>0</xdr:rowOff>
    </xdr:from>
    <xdr:to>
      <xdr:col>11</xdr:col>
      <xdr:colOff>1052830</xdr:colOff>
      <xdr:row>24</xdr:row>
      <xdr:rowOff>254000</xdr:rowOff>
    </xdr:to>
    <xdr:sp macro="" textlink="">
      <xdr:nvSpPr>
        <xdr:cNvPr id="11" name="TextBox 10">
          <a:extLst>
            <a:ext uri="{FF2B5EF4-FFF2-40B4-BE49-F238E27FC236}">
              <a16:creationId xmlns:a16="http://schemas.microsoft.com/office/drawing/2014/main" id="{12626912-2C21-419E-B317-887C67AC8ED4}"/>
            </a:ext>
          </a:extLst>
        </xdr:cNvPr>
        <xdr:cNvSpPr txBox="1"/>
      </xdr:nvSpPr>
      <xdr:spPr>
        <a:xfrm>
          <a:off x="711200" y="2286000"/>
          <a:ext cx="8828405" cy="2540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0.4</a:t>
          </a:r>
        </a:p>
        <a:p>
          <a:r>
            <a:rPr lang="en-US" sz="2000" b="0" baseline="0">
              <a:solidFill>
                <a:schemeClr val="tx1"/>
              </a:solidFill>
              <a:effectLst/>
              <a:latin typeface="Lucida Bright" panose="02040602050505020304" pitchFamily="18" charset="0"/>
              <a:ea typeface="+mn-ea"/>
              <a:cs typeface="Calibri" panose="020F0502020204030204" pitchFamily="34" charset="0"/>
            </a:rPr>
            <a:t>Assume that the Week 2 forecast is the Week 1 actual.</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14</xdr:col>
      <xdr:colOff>292100</xdr:colOff>
      <xdr:row>1</xdr:row>
      <xdr:rowOff>152400</xdr:rowOff>
    </xdr:from>
    <xdr:to>
      <xdr:col>18</xdr:col>
      <xdr:colOff>1021805</xdr:colOff>
      <xdr:row>5</xdr:row>
      <xdr:rowOff>173808</xdr:rowOff>
    </xdr:to>
    <xdr:sp macro="" textlink="">
      <xdr:nvSpPr>
        <xdr:cNvPr id="15" name="Rounded Rectangle 4">
          <a:extLst>
            <a:ext uri="{FF2B5EF4-FFF2-40B4-BE49-F238E27FC236}">
              <a16:creationId xmlns:a16="http://schemas.microsoft.com/office/drawing/2014/main" id="{A9568228-5D4C-4F45-8B0B-6D11778FA8C5}"/>
            </a:ext>
          </a:extLst>
        </xdr:cNvPr>
        <xdr:cNvSpPr/>
      </xdr:nvSpPr>
      <xdr:spPr>
        <a:xfrm>
          <a:off x="11312525" y="342900"/>
          <a:ext cx="3587205" cy="7834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101600</xdr:colOff>
      <xdr:row>12</xdr:row>
      <xdr:rowOff>0</xdr:rowOff>
    </xdr:from>
    <xdr:to>
      <xdr:col>11</xdr:col>
      <xdr:colOff>1052830</xdr:colOff>
      <xdr:row>18</xdr:row>
      <xdr:rowOff>76200</xdr:rowOff>
    </xdr:to>
    <xdr:sp macro="" textlink="">
      <xdr:nvSpPr>
        <xdr:cNvPr id="7" name="TextBox 6">
          <a:extLst>
            <a:ext uri="{FF2B5EF4-FFF2-40B4-BE49-F238E27FC236}">
              <a16:creationId xmlns:a16="http://schemas.microsoft.com/office/drawing/2014/main" id="{14A6BDDF-4ED2-4FB3-AC11-75AB26C56FF8}"/>
            </a:ext>
          </a:extLst>
        </xdr:cNvPr>
        <xdr:cNvSpPr txBox="1"/>
      </xdr:nvSpPr>
      <xdr:spPr>
        <a:xfrm>
          <a:off x="723900" y="2133600"/>
          <a:ext cx="9053830" cy="1943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0.3</a:t>
          </a:r>
          <a:endParaRPr lang="en-US" sz="2000" b="1">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76200</xdr:colOff>
      <xdr:row>18</xdr:row>
      <xdr:rowOff>419100</xdr:rowOff>
    </xdr:from>
    <xdr:to>
      <xdr:col>11</xdr:col>
      <xdr:colOff>1027430</xdr:colOff>
      <xdr:row>22</xdr:row>
      <xdr:rowOff>393700</xdr:rowOff>
    </xdr:to>
    <xdr:sp macro="" textlink="">
      <xdr:nvSpPr>
        <xdr:cNvPr id="8" name="TextBox 7">
          <a:extLst>
            <a:ext uri="{FF2B5EF4-FFF2-40B4-BE49-F238E27FC236}">
              <a16:creationId xmlns:a16="http://schemas.microsoft.com/office/drawing/2014/main" id="{92053FD5-2C65-4219-8E11-C0670C882A4B}"/>
            </a:ext>
          </a:extLst>
        </xdr:cNvPr>
        <xdr:cNvSpPr txBox="1"/>
      </xdr:nvSpPr>
      <xdr:spPr>
        <a:xfrm>
          <a:off x="698500" y="4445000"/>
          <a:ext cx="9053830" cy="1701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Using</a:t>
          </a:r>
          <a:r>
            <a:rPr lang="en-US" sz="2000" b="1" baseline="0">
              <a:solidFill>
                <a:schemeClr val="tx1"/>
              </a:solidFill>
              <a:effectLst/>
              <a:latin typeface="Lucida Bright" panose="02040602050505020304" pitchFamily="18" charset="0"/>
              <a:ea typeface="+mn-ea"/>
              <a:cs typeface="+mn-cs"/>
            </a:rPr>
            <a:t> Excel: Data to Data Analysis to Exponential Smoothing</a:t>
          </a:r>
        </a:p>
        <a:p>
          <a:endParaRPr lang="en-US" sz="2000" b="1" baseline="0">
            <a:solidFill>
              <a:schemeClr val="tx1"/>
            </a:solidFill>
            <a:effectLst/>
            <a:latin typeface="Lucida Bright" panose="02040602050505020304" pitchFamily="18" charset="0"/>
            <a:ea typeface="+mn-ea"/>
            <a:cs typeface="+mn-cs"/>
          </a:endParaRPr>
        </a:p>
        <a:p>
          <a:r>
            <a:rPr lang="en-US" sz="2000" b="0" baseline="0">
              <a:solidFill>
                <a:schemeClr val="tx1"/>
              </a:solidFill>
              <a:effectLst/>
              <a:latin typeface="Lucida Bright" panose="02040602050505020304" pitchFamily="18" charset="0"/>
              <a:ea typeface="+mn-ea"/>
              <a:cs typeface="+mn-cs"/>
            </a:rPr>
            <a:t>Use the damping factor of </a:t>
          </a:r>
          <a:r>
            <a:rPr lang="en-US" sz="2000" b="1" baseline="0">
              <a:solidFill>
                <a:srgbClr val="C00000"/>
              </a:solidFill>
              <a:effectLst/>
              <a:latin typeface="Lucida Bright" panose="02040602050505020304" pitchFamily="18" charset="0"/>
              <a:ea typeface="+mn-ea"/>
              <a:cs typeface="+mn-cs"/>
            </a:rPr>
            <a:t>0.7</a:t>
          </a:r>
          <a:r>
            <a:rPr lang="en-US" sz="2000" b="0" baseline="0">
              <a:solidFill>
                <a:schemeClr val="tx1"/>
              </a:solidFill>
              <a:effectLst/>
              <a:latin typeface="Lucida Bright" panose="02040602050505020304" pitchFamily="18" charset="0"/>
              <a:ea typeface="+mn-ea"/>
              <a:cs typeface="+mn-cs"/>
            </a:rPr>
            <a:t> which is (1 - 0.3)</a:t>
          </a:r>
          <a:endParaRPr lang="en-US" sz="2000" b="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16</xdr:col>
      <xdr:colOff>88900</xdr:colOff>
      <xdr:row>15</xdr:row>
      <xdr:rowOff>12700</xdr:rowOff>
    </xdr:from>
    <xdr:to>
      <xdr:col>16</xdr:col>
      <xdr:colOff>431800</xdr:colOff>
      <xdr:row>26</xdr:row>
      <xdr:rowOff>88900</xdr:rowOff>
    </xdr:to>
    <xdr:sp macro="" textlink="">
      <xdr:nvSpPr>
        <xdr:cNvPr id="10" name="Right Brace 9">
          <a:extLst>
            <a:ext uri="{FF2B5EF4-FFF2-40B4-BE49-F238E27FC236}">
              <a16:creationId xmlns:a16="http://schemas.microsoft.com/office/drawing/2014/main" id="{D82B15E5-2719-4B32-B10F-C1FD9A7B5FDD}"/>
            </a:ext>
          </a:extLst>
        </xdr:cNvPr>
        <xdr:cNvSpPr/>
      </xdr:nvSpPr>
      <xdr:spPr>
        <a:xfrm>
          <a:off x="13492480" y="6535420"/>
          <a:ext cx="342900" cy="387096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1066800</xdr:colOff>
      <xdr:row>28</xdr:row>
      <xdr:rowOff>76200</xdr:rowOff>
    </xdr:from>
    <xdr:to>
      <xdr:col>23</xdr:col>
      <xdr:colOff>533400</xdr:colOff>
      <xdr:row>31</xdr:row>
      <xdr:rowOff>0</xdr:rowOff>
    </xdr:to>
    <xdr:sp macro="" textlink="">
      <xdr:nvSpPr>
        <xdr:cNvPr id="11" name="TextBox 10">
          <a:extLst>
            <a:ext uri="{FF2B5EF4-FFF2-40B4-BE49-F238E27FC236}">
              <a16:creationId xmlns:a16="http://schemas.microsoft.com/office/drawing/2014/main" id="{C92548D7-F1DA-49DF-BE3E-8ED6E29EC10A}"/>
            </a:ext>
          </a:extLst>
        </xdr:cNvPr>
        <xdr:cNvSpPr txBox="1"/>
      </xdr:nvSpPr>
      <xdr:spPr>
        <a:xfrm>
          <a:off x="10934700" y="7937500"/>
          <a:ext cx="7785100" cy="7239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solidFill>
                <a:schemeClr val="tx1"/>
              </a:solidFill>
              <a:effectLst/>
              <a:latin typeface="Lucida Bright" panose="02040602050505020304" pitchFamily="18" charset="0"/>
            </a:rPr>
            <a:t>Data</a:t>
          </a:r>
          <a:r>
            <a:rPr lang="en-US" sz="2400" baseline="0">
              <a:solidFill>
                <a:schemeClr val="tx1"/>
              </a:solidFill>
              <a:effectLst/>
              <a:latin typeface="Lucida Bright" panose="02040602050505020304" pitchFamily="18" charset="0"/>
            </a:rPr>
            <a:t> to Data Analysis to Exponential Smoothing</a:t>
          </a:r>
          <a:endParaRPr lang="en-US" sz="2400">
            <a:solidFill>
              <a:schemeClr val="tx1"/>
            </a:solidFill>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23</xdr:col>
      <xdr:colOff>139700</xdr:colOff>
      <xdr:row>9</xdr:row>
      <xdr:rowOff>127000</xdr:rowOff>
    </xdr:from>
    <xdr:to>
      <xdr:col>27</xdr:col>
      <xdr:colOff>203200</xdr:colOff>
      <xdr:row>15</xdr:row>
      <xdr:rowOff>127000</xdr:rowOff>
    </xdr:to>
    <xdr:sp macro="" textlink="">
      <xdr:nvSpPr>
        <xdr:cNvPr id="5" name="Speech Bubble: Rectangle with Corners Rounded 4">
          <a:extLst>
            <a:ext uri="{FF2B5EF4-FFF2-40B4-BE49-F238E27FC236}">
              <a16:creationId xmlns:a16="http://schemas.microsoft.com/office/drawing/2014/main" id="{7C4D4DA8-74D4-4AF2-BB13-5CFB443C3DF2}"/>
            </a:ext>
          </a:extLst>
        </xdr:cNvPr>
        <xdr:cNvSpPr/>
      </xdr:nvSpPr>
      <xdr:spPr>
        <a:xfrm>
          <a:off x="18326100" y="1727200"/>
          <a:ext cx="2552700" cy="1193800"/>
        </a:xfrm>
        <a:prstGeom prst="wedgeRoundRectCallout">
          <a:avLst>
            <a:gd name="adj1" fmla="val -160037"/>
            <a:gd name="adj2" fmla="val 509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Enter the cell S 16 as the output range</a:t>
          </a:r>
        </a:p>
      </xdr:txBody>
    </xdr:sp>
    <xdr:clientData/>
  </xdr:twoCellAnchor>
  <xdr:twoCellAnchor>
    <xdr:from>
      <xdr:col>14</xdr:col>
      <xdr:colOff>76200</xdr:colOff>
      <xdr:row>1</xdr:row>
      <xdr:rowOff>127000</xdr:rowOff>
    </xdr:from>
    <xdr:to>
      <xdr:col>18</xdr:col>
      <xdr:colOff>1107440</xdr:colOff>
      <xdr:row>6</xdr:row>
      <xdr:rowOff>114300</xdr:rowOff>
    </xdr:to>
    <xdr:sp macro="" textlink="">
      <xdr:nvSpPr>
        <xdr:cNvPr id="12" name="Rounded Rectangle 4">
          <a:extLst>
            <a:ext uri="{FF2B5EF4-FFF2-40B4-BE49-F238E27FC236}">
              <a16:creationId xmlns:a16="http://schemas.microsoft.com/office/drawing/2014/main" id="{11F9364D-DF87-4225-B4D6-7905FBE78C0B}"/>
            </a:ext>
          </a:extLst>
        </xdr:cNvPr>
        <xdr:cNvSpPr/>
      </xdr:nvSpPr>
      <xdr:spPr>
        <a:xfrm>
          <a:off x="11404600" y="304800"/>
          <a:ext cx="3977640" cy="8763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402590</xdr:colOff>
      <xdr:row>2</xdr:row>
      <xdr:rowOff>43543</xdr:rowOff>
    </xdr:from>
    <xdr:to>
      <xdr:col>8</xdr:col>
      <xdr:colOff>264583</xdr:colOff>
      <xdr:row>6</xdr:row>
      <xdr:rowOff>119743</xdr:rowOff>
    </xdr:to>
    <xdr:sp macro="" textlink="">
      <xdr:nvSpPr>
        <xdr:cNvPr id="2" name="Rounded Rectangle 1">
          <a:extLst>
            <a:ext uri="{FF2B5EF4-FFF2-40B4-BE49-F238E27FC236}">
              <a16:creationId xmlns:a16="http://schemas.microsoft.com/office/drawing/2014/main" id="{20D0ACA4-ADF6-474D-AC63-3B9EF2094DA1}"/>
            </a:ext>
          </a:extLst>
        </xdr:cNvPr>
        <xdr:cNvSpPr/>
      </xdr:nvSpPr>
      <xdr:spPr>
        <a:xfrm>
          <a:off x="2868507" y="424543"/>
          <a:ext cx="54182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01F80A4-C05B-4EB1-8CA1-BFFB857BE38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859971</xdr:colOff>
      <xdr:row>8</xdr:row>
      <xdr:rowOff>47535</xdr:rowOff>
    </xdr:from>
    <xdr:to>
      <xdr:col>9</xdr:col>
      <xdr:colOff>859971</xdr:colOff>
      <xdr:row>53</xdr:row>
      <xdr:rowOff>164375</xdr:rowOff>
    </xdr:to>
    <xdr:cxnSp macro="">
      <xdr:nvCxnSpPr>
        <xdr:cNvPr id="4" name="Straight Connector 3">
          <a:extLst>
            <a:ext uri="{FF2B5EF4-FFF2-40B4-BE49-F238E27FC236}">
              <a16:creationId xmlns:a16="http://schemas.microsoft.com/office/drawing/2014/main" id="{0209DF27-F3B0-4B0C-89F8-D175BC5A7A80}"/>
            </a:ext>
          </a:extLst>
        </xdr:cNvPr>
        <xdr:cNvCxnSpPr/>
      </xdr:nvCxnSpPr>
      <xdr:spPr>
        <a:xfrm flipH="1">
          <a:off x="10194471" y="1469935"/>
          <a:ext cx="0" cy="114198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495300</xdr:colOff>
      <xdr:row>9</xdr:row>
      <xdr:rowOff>93436</xdr:rowOff>
    </xdr:from>
    <xdr:to>
      <xdr:col>9</xdr:col>
      <xdr:colOff>25400</xdr:colOff>
      <xdr:row>17</xdr:row>
      <xdr:rowOff>142240</xdr:rowOff>
    </xdr:to>
    <xdr:sp macro="" textlink="">
      <xdr:nvSpPr>
        <xdr:cNvPr id="5" name="TextBox 4">
          <a:extLst>
            <a:ext uri="{FF2B5EF4-FFF2-40B4-BE49-F238E27FC236}">
              <a16:creationId xmlns:a16="http://schemas.microsoft.com/office/drawing/2014/main" id="{2AEA3B2A-F174-46C4-BF51-DA9392674778}"/>
            </a:ext>
          </a:extLst>
        </xdr:cNvPr>
        <xdr:cNvSpPr txBox="1"/>
      </xdr:nvSpPr>
      <xdr:spPr>
        <a:xfrm>
          <a:off x="495300" y="1693636"/>
          <a:ext cx="8864600" cy="1699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6" name="TextBox 5">
          <a:extLst>
            <a:ext uri="{FF2B5EF4-FFF2-40B4-BE49-F238E27FC236}">
              <a16:creationId xmlns:a16="http://schemas.microsoft.com/office/drawing/2014/main" id="{2E034B07-4A18-49C8-9A58-A762D94F9AE7}"/>
            </a:ext>
          </a:extLst>
        </xdr:cNvPr>
        <xdr:cNvSpPr txBox="1"/>
      </xdr:nvSpPr>
      <xdr:spPr>
        <a:xfrm>
          <a:off x="12440195" y="362567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12</xdr:col>
      <xdr:colOff>12700</xdr:colOff>
      <xdr:row>2</xdr:row>
      <xdr:rowOff>25400</xdr:rowOff>
    </xdr:from>
    <xdr:to>
      <xdr:col>14</xdr:col>
      <xdr:colOff>158205</xdr:colOff>
      <xdr:row>6</xdr:row>
      <xdr:rowOff>46808</xdr:rowOff>
    </xdr:to>
    <xdr:sp macro="" textlink="">
      <xdr:nvSpPr>
        <xdr:cNvPr id="11" name="Rounded Rectangle 4">
          <a:extLst>
            <a:ext uri="{FF2B5EF4-FFF2-40B4-BE49-F238E27FC236}">
              <a16:creationId xmlns:a16="http://schemas.microsoft.com/office/drawing/2014/main" id="{3F32D3A7-11BF-4CEA-80FC-C73084E1DF48}"/>
            </a:ext>
          </a:extLst>
        </xdr:cNvPr>
        <xdr:cNvSpPr/>
      </xdr:nvSpPr>
      <xdr:spPr>
        <a:xfrm>
          <a:off x="12230100" y="381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10</xdr:col>
      <xdr:colOff>74083</xdr:colOff>
      <xdr:row>11</xdr:row>
      <xdr:rowOff>127000</xdr:rowOff>
    </xdr:from>
    <xdr:to>
      <xdr:col>16</xdr:col>
      <xdr:colOff>576792</xdr:colOff>
      <xdr:row>17</xdr:row>
      <xdr:rowOff>116417</xdr:rowOff>
    </xdr:to>
    <xdr:sp macro="" textlink="">
      <xdr:nvSpPr>
        <xdr:cNvPr id="9" name="TextBox 8">
          <a:extLst>
            <a:ext uri="{FF2B5EF4-FFF2-40B4-BE49-F238E27FC236}">
              <a16:creationId xmlns:a16="http://schemas.microsoft.com/office/drawing/2014/main" id="{E1F80BCA-3D93-4787-B95D-FDD81BDECC52}"/>
            </a:ext>
          </a:extLst>
        </xdr:cNvPr>
        <xdr:cNvSpPr txBox="1"/>
      </xdr:nvSpPr>
      <xdr:spPr>
        <a:xfrm>
          <a:off x="10255250" y="2222500"/>
          <a:ext cx="6619875" cy="135466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 </a:t>
          </a:r>
        </a:p>
        <a:p>
          <a:r>
            <a:rPr lang="en-US" sz="2000" baseline="0">
              <a:solidFill>
                <a:schemeClr val="dk1"/>
              </a:solidFill>
              <a:effectLst/>
              <a:latin typeface="Lucida Bright" panose="02040602050505020304" pitchFamily="18" charset="0"/>
              <a:ea typeface="+mn-ea"/>
              <a:cs typeface="+mn-cs"/>
            </a:rPr>
            <a:t>b) Classify the strength of this correlation: </a:t>
          </a:r>
        </a:p>
        <a:p>
          <a:r>
            <a:rPr lang="en-US" sz="2000" baseline="0">
              <a:solidFill>
                <a:schemeClr val="dk1"/>
              </a:solidFill>
              <a:effectLst/>
              <a:latin typeface="Lucida Bright" panose="02040602050505020304" pitchFamily="18" charset="0"/>
              <a:ea typeface="+mn-ea"/>
              <a:cs typeface="+mn-cs"/>
            </a:rPr>
            <a:t>c) Classify this correlation: </a:t>
          </a:r>
          <a:endParaRPr lang="en-US" sz="2000" baseline="0">
            <a:latin typeface="Lucida Bright" panose="02040602050505020304" pitchFamily="18" charset="0"/>
          </a:endParaRPr>
        </a:p>
      </xdr:txBody>
    </xdr:sp>
    <xdr:clientData/>
  </xdr:twoCellAnchor>
  <xdr:twoCellAnchor>
    <xdr:from>
      <xdr:col>10</xdr:col>
      <xdr:colOff>179917</xdr:colOff>
      <xdr:row>17</xdr:row>
      <xdr:rowOff>317500</xdr:rowOff>
    </xdr:from>
    <xdr:to>
      <xdr:col>16</xdr:col>
      <xdr:colOff>522969</xdr:colOff>
      <xdr:row>26</xdr:row>
      <xdr:rowOff>243568</xdr:rowOff>
    </xdr:to>
    <xdr:sp macro="" textlink="">
      <xdr:nvSpPr>
        <xdr:cNvPr id="10" name="TextBox 9">
          <a:extLst>
            <a:ext uri="{FF2B5EF4-FFF2-40B4-BE49-F238E27FC236}">
              <a16:creationId xmlns:a16="http://schemas.microsoft.com/office/drawing/2014/main" id="{274CB3A2-6692-4912-957C-E9914F3C73C2}"/>
            </a:ext>
          </a:extLst>
        </xdr:cNvPr>
        <xdr:cNvSpPr txBox="1"/>
      </xdr:nvSpPr>
      <xdr:spPr>
        <a:xfrm>
          <a:off x="10361084" y="3778250"/>
          <a:ext cx="6460218" cy="2815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3434715" y="310243"/>
          <a:ext cx="765102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123371</xdr:colOff>
      <xdr:row>8</xdr:row>
      <xdr:rowOff>72935</xdr:rowOff>
    </xdr:from>
    <xdr:to>
      <xdr:col>8</xdr:col>
      <xdr:colOff>123371</xdr:colOff>
      <xdr:row>54</xdr:row>
      <xdr:rowOff>11975</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H="1">
          <a:off x="8365671" y="1495335"/>
          <a:ext cx="0" cy="115849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444500</xdr:colOff>
      <xdr:row>9</xdr:row>
      <xdr:rowOff>68036</xdr:rowOff>
    </xdr:from>
    <xdr:to>
      <xdr:col>7</xdr:col>
      <xdr:colOff>938892</xdr:colOff>
      <xdr:row>17</xdr:row>
      <xdr:rowOff>116840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444500" y="1782536"/>
          <a:ext cx="6701517" cy="1795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2095390" y="3593285"/>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9</xdr:col>
      <xdr:colOff>950686</xdr:colOff>
      <xdr:row>27</xdr:row>
      <xdr:rowOff>80735</xdr:rowOff>
    </xdr:from>
    <xdr:to>
      <xdr:col>16</xdr:col>
      <xdr:colOff>219529</xdr:colOff>
      <xdr:row>37</xdr:row>
      <xdr:rowOff>117928</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0285186" y="6672035"/>
          <a:ext cx="6685643" cy="28311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9</xdr:col>
      <xdr:colOff>889000</xdr:colOff>
      <xdr:row>17</xdr:row>
      <xdr:rowOff>253093</xdr:rowOff>
    </xdr:from>
    <xdr:to>
      <xdr:col>16</xdr:col>
      <xdr:colOff>317500</xdr:colOff>
      <xdr:row>25</xdr:row>
      <xdr:rowOff>141513</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0223500" y="3669393"/>
          <a:ext cx="6845300" cy="24919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 -0.9257</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 Strong</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c) Classify this correlation: negative</a:t>
          </a:r>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14</xdr:col>
      <xdr:colOff>330201</xdr:colOff>
      <xdr:row>11</xdr:row>
      <xdr:rowOff>152401</xdr:rowOff>
    </xdr:from>
    <xdr:to>
      <xdr:col>21</xdr:col>
      <xdr:colOff>304801</xdr:colOff>
      <xdr:row>15</xdr:row>
      <xdr:rowOff>12701</xdr:rowOff>
    </xdr:to>
    <xdr:sp macro="" textlink="">
      <xdr:nvSpPr>
        <xdr:cNvPr id="11" name="TextBox 10">
          <a:extLst>
            <a:ext uri="{FF2B5EF4-FFF2-40B4-BE49-F238E27FC236}">
              <a16:creationId xmlns:a16="http://schemas.microsoft.com/office/drawing/2014/main" id="{309D3736-EE63-409B-A39D-11479B65FDA5}"/>
            </a:ext>
          </a:extLst>
        </xdr:cNvPr>
        <xdr:cNvSpPr txBox="1"/>
      </xdr:nvSpPr>
      <xdr:spPr>
        <a:xfrm>
          <a:off x="16078201" y="2108201"/>
          <a:ext cx="4686300" cy="965200"/>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 Strong, Negative Correlation</a:t>
          </a:r>
          <a:endParaRPr lang="en-US" sz="24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11</xdr:col>
      <xdr:colOff>571500</xdr:colOff>
      <xdr:row>1</xdr:row>
      <xdr:rowOff>76200</xdr:rowOff>
    </xdr:from>
    <xdr:to>
      <xdr:col>14</xdr:col>
      <xdr:colOff>205740</xdr:colOff>
      <xdr:row>7</xdr:row>
      <xdr:rowOff>15240</xdr:rowOff>
    </xdr:to>
    <xdr:sp macro="" textlink="">
      <xdr:nvSpPr>
        <xdr:cNvPr id="10" name="Rounded Rectangle 4">
          <a:extLst>
            <a:ext uri="{FF2B5EF4-FFF2-40B4-BE49-F238E27FC236}">
              <a16:creationId xmlns:a16="http://schemas.microsoft.com/office/drawing/2014/main" id="{2BB9F3AB-9DF2-4551-BDC4-2B2E8A616757}"/>
            </a:ext>
          </a:extLst>
        </xdr:cNvPr>
        <xdr:cNvSpPr/>
      </xdr:nvSpPr>
      <xdr:spPr>
        <a:xfrm>
          <a:off x="11976100" y="25400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B7972F29-4F8B-4BA2-B9B5-2D6E991ACF0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1112520</xdr:colOff>
      <xdr:row>2</xdr:row>
      <xdr:rowOff>121920</xdr:rowOff>
    </xdr:from>
    <xdr:to>
      <xdr:col>12</xdr:col>
      <xdr:colOff>1112520</xdr:colOff>
      <xdr:row>45</xdr:row>
      <xdr:rowOff>137160</xdr:rowOff>
    </xdr:to>
    <xdr:cxnSp macro="">
      <xdr:nvCxnSpPr>
        <xdr:cNvPr id="3" name="Straight Connector 2">
          <a:extLst>
            <a:ext uri="{FF2B5EF4-FFF2-40B4-BE49-F238E27FC236}">
              <a16:creationId xmlns:a16="http://schemas.microsoft.com/office/drawing/2014/main" id="{FDB43042-0ACE-4761-9662-5FFEF5235571}"/>
            </a:ext>
          </a:extLst>
        </xdr:cNvPr>
        <xdr:cNvCxnSpPr/>
      </xdr:nvCxnSpPr>
      <xdr:spPr>
        <a:xfrm flipH="1">
          <a:off x="11186160" y="48768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4" name="TextBox 3">
          <a:extLst>
            <a:ext uri="{FF2B5EF4-FFF2-40B4-BE49-F238E27FC236}">
              <a16:creationId xmlns:a16="http://schemas.microsoft.com/office/drawing/2014/main" id="{628F0FDD-D196-41EF-B2F7-2D1857711CB9}"/>
            </a:ext>
          </a:extLst>
        </xdr:cNvPr>
        <xdr:cNvSpPr txBox="1"/>
      </xdr:nvSpPr>
      <xdr:spPr>
        <a:xfrm>
          <a:off x="638447" y="1822813"/>
          <a:ext cx="9306198" cy="20639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5" name="TextBox 4">
          <a:extLst>
            <a:ext uri="{FF2B5EF4-FFF2-40B4-BE49-F238E27FC236}">
              <a16:creationId xmlns:a16="http://schemas.microsoft.com/office/drawing/2014/main" id="{9384C132-C044-45DC-B82A-E307746D8CC3}"/>
            </a:ext>
          </a:extLst>
        </xdr:cNvPr>
        <xdr:cNvSpPr txBox="1"/>
      </xdr:nvSpPr>
      <xdr:spPr>
        <a:xfrm>
          <a:off x="293370" y="6799580"/>
          <a:ext cx="9327788" cy="1280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462642</xdr:colOff>
      <xdr:row>1</xdr:row>
      <xdr:rowOff>122464</xdr:rowOff>
    </xdr:from>
    <xdr:to>
      <xdr:col>11</xdr:col>
      <xdr:colOff>914399</xdr:colOff>
      <xdr:row>8</xdr:row>
      <xdr:rowOff>40821</xdr:rowOff>
    </xdr:to>
    <xdr:sp macro="" textlink="">
      <xdr:nvSpPr>
        <xdr:cNvPr id="6" name="Rounded Rectangle 1">
          <a:extLst>
            <a:ext uri="{FF2B5EF4-FFF2-40B4-BE49-F238E27FC236}">
              <a16:creationId xmlns:a16="http://schemas.microsoft.com/office/drawing/2014/main" id="{00BCDCFB-1654-4F20-9AF5-C1ABF647C78E}"/>
            </a:ext>
          </a:extLst>
        </xdr:cNvPr>
        <xdr:cNvSpPr/>
      </xdr:nvSpPr>
      <xdr:spPr>
        <a:xfrm>
          <a:off x="2992482" y="305344"/>
          <a:ext cx="6837317" cy="11985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Coefficients</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8" name="TextBox 7">
          <a:extLst>
            <a:ext uri="{FF2B5EF4-FFF2-40B4-BE49-F238E27FC236}">
              <a16:creationId xmlns:a16="http://schemas.microsoft.com/office/drawing/2014/main" id="{30A8EBB0-4941-4261-B66C-FA12958C66C8}"/>
            </a:ext>
          </a:extLst>
        </xdr:cNvPr>
        <xdr:cNvSpPr txBox="1"/>
      </xdr:nvSpPr>
      <xdr:spPr>
        <a:xfrm>
          <a:off x="339815" y="8343174"/>
          <a:ext cx="9318717" cy="1131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14</xdr:col>
      <xdr:colOff>518160</xdr:colOff>
      <xdr:row>2</xdr:row>
      <xdr:rowOff>0</xdr:rowOff>
    </xdr:from>
    <xdr:to>
      <xdr:col>18</xdr:col>
      <xdr:colOff>198120</xdr:colOff>
      <xdr:row>7</xdr:row>
      <xdr:rowOff>91440</xdr:rowOff>
    </xdr:to>
    <xdr:sp macro="" textlink="">
      <xdr:nvSpPr>
        <xdr:cNvPr id="16" name="Rounded Rectangle 4">
          <a:extLst>
            <a:ext uri="{FF2B5EF4-FFF2-40B4-BE49-F238E27FC236}">
              <a16:creationId xmlns:a16="http://schemas.microsoft.com/office/drawing/2014/main" id="{32F48E69-934B-4742-8FEB-1B9062CE928A}"/>
            </a:ext>
          </a:extLst>
        </xdr:cNvPr>
        <xdr:cNvSpPr/>
      </xdr:nvSpPr>
      <xdr:spPr>
        <a:xfrm>
          <a:off x="12054840" y="3657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293370" y="6875780"/>
          <a:ext cx="9343028" cy="12960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462642</xdr:colOff>
      <xdr:row>1</xdr:row>
      <xdr:rowOff>122464</xdr:rowOff>
    </xdr:from>
    <xdr:to>
      <xdr:col>11</xdr:col>
      <xdr:colOff>914399</xdr:colOff>
      <xdr:row>8</xdr:row>
      <xdr:rowOff>40821</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2939142" y="312964"/>
          <a:ext cx="6700157"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24</xdr:col>
      <xdr:colOff>259080</xdr:colOff>
      <xdr:row>35</xdr:row>
      <xdr:rowOff>224155</xdr:rowOff>
    </xdr:from>
    <xdr:to>
      <xdr:col>33</xdr:col>
      <xdr:colOff>243840</xdr:colOff>
      <xdr:row>38</xdr:row>
      <xdr:rowOff>167005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20116800" y="8636635"/>
          <a:ext cx="6156960" cy="6743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39815" y="8434614"/>
          <a:ext cx="9333957" cy="11539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13</xdr:col>
      <xdr:colOff>301627</xdr:colOff>
      <xdr:row>33</xdr:row>
      <xdr:rowOff>142875</xdr:rowOff>
    </xdr:from>
    <xdr:to>
      <xdr:col>16</xdr:col>
      <xdr:colOff>190501</xdr:colOff>
      <xdr:row>37</xdr:row>
      <xdr:rowOff>228600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14:m>
                <m:oMath xmlns:m="http://schemas.openxmlformats.org/officeDocument/2006/math">
                  <m:sSup>
                    <m:sSupPr>
                      <m:ctrlPr>
                        <a:rPr lang="en-US" sz="2000" b="0" i="1" baseline="0">
                          <a:solidFill>
                            <a:schemeClr val="bg2">
                              <a:lumMod val="10000"/>
                            </a:schemeClr>
                          </a:solidFill>
                          <a:latin typeface="Cambria Math" panose="02040503050406030204" pitchFamily="18" charset="0"/>
                        </a:rPr>
                      </m:ctrlPr>
                    </m:sSupPr>
                    <m:e>
                      <m:r>
                        <a:rPr lang="en-US" sz="2000" b="0" i="1" baseline="0">
                          <a:solidFill>
                            <a:schemeClr val="bg2">
                              <a:lumMod val="10000"/>
                            </a:schemeClr>
                          </a:solidFill>
                          <a:latin typeface="Cambria Math"/>
                        </a:rPr>
                        <m:t>𝑅</m:t>
                      </m:r>
                    </m:e>
                    <m:sup>
                      <m:r>
                        <a:rPr lang="en-US" sz="2000" b="0" i="1" baseline="0">
                          <a:solidFill>
                            <a:schemeClr val="bg2">
                              <a:lumMod val="10000"/>
                            </a:schemeClr>
                          </a:solidFill>
                          <a:latin typeface="Cambria Math"/>
                        </a:rPr>
                        <m:t>2</m:t>
                      </m:r>
                    </m:sup>
                  </m:sSup>
                </m:oMath>
              </a14:m>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r>
                <a:rPr lang="en-US" sz="2000" b="0" i="0" baseline="0">
                  <a:solidFill>
                    <a:schemeClr val="bg2">
                      <a:lumMod val="10000"/>
                    </a:schemeClr>
                  </a:solidFill>
                  <a:latin typeface="Cambria Math"/>
                </a:rPr>
                <a:t>𝑅</a:t>
              </a:r>
              <a:r>
                <a:rPr lang="en-US" sz="2000" b="0" i="0" baseline="0">
                  <a:solidFill>
                    <a:schemeClr val="bg2">
                      <a:lumMod val="10000"/>
                    </a:schemeClr>
                  </a:solidFill>
                  <a:latin typeface="Cambria Math" panose="02040503050406030204" pitchFamily="18" charset="0"/>
                </a:rPr>
                <a:t>^</a:t>
              </a:r>
              <a:r>
                <a:rPr lang="en-US" sz="2000" b="0" i="0" baseline="0">
                  <a:solidFill>
                    <a:schemeClr val="bg2">
                      <a:lumMod val="10000"/>
                    </a:schemeClr>
                  </a:solidFill>
                  <a:latin typeface="Cambria Math"/>
                </a:rPr>
                <a:t>2</a:t>
              </a:r>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Fallback>
    </mc:AlternateContent>
    <xdr:clientData/>
  </xdr:twoCellAnchor>
  <xdr:twoCellAnchor>
    <xdr:from>
      <xdr:col>13</xdr:col>
      <xdr:colOff>250827</xdr:colOff>
      <xdr:row>40</xdr:row>
      <xdr:rowOff>184151</xdr:rowOff>
    </xdr:from>
    <xdr:to>
      <xdr:col>16</xdr:col>
      <xdr:colOff>171450</xdr:colOff>
      <xdr:row>46</xdr:row>
      <xdr:rowOff>171451</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1223627" y="9709151"/>
          <a:ext cx="2740023" cy="1130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r = </a:t>
          </a:r>
          <a:r>
            <a:rPr lang="en-US" sz="2400" b="1" baseline="0">
              <a:solidFill>
                <a:srgbClr val="FF0000"/>
              </a:solidFill>
              <a:latin typeface="Lucida Bright" panose="02040602050505020304" pitchFamily="18" charset="0"/>
            </a:rPr>
            <a:t>0.9033</a:t>
          </a:r>
          <a:endParaRPr lang="en-US" sz="2400" b="1" baseline="30000">
            <a:solidFill>
              <a:srgbClr val="FF0000"/>
            </a:solidFill>
            <a:latin typeface="Lucida Bright" panose="02040602050505020304" pitchFamily="18" charset="0"/>
          </a:endParaRPr>
        </a:p>
      </xdr:txBody>
    </xdr:sp>
    <xdr:clientData/>
  </xdr:twoCellAnchor>
  <xdr:twoCellAnchor>
    <xdr:from>
      <xdr:col>23</xdr:col>
      <xdr:colOff>762000</xdr:colOff>
      <xdr:row>12</xdr:row>
      <xdr:rowOff>167640</xdr:rowOff>
    </xdr:from>
    <xdr:to>
      <xdr:col>33</xdr:col>
      <xdr:colOff>147683</xdr:colOff>
      <xdr:row>31</xdr:row>
      <xdr:rowOff>45720</xdr:rowOff>
    </xdr:to>
    <xdr:sp macro="" textlink="">
      <xdr:nvSpPr>
        <xdr:cNvPr id="14" name="TextBox 13">
          <a:extLst>
            <a:ext uri="{FF2B5EF4-FFF2-40B4-BE49-F238E27FC236}">
              <a16:creationId xmlns:a16="http://schemas.microsoft.com/office/drawing/2014/main" id="{9271FEA9-A7CE-4BFE-AB58-9E679E37D050}"/>
            </a:ext>
          </a:extLst>
        </xdr:cNvPr>
        <xdr:cNvSpPr txBox="1"/>
      </xdr:nvSpPr>
      <xdr:spPr>
        <a:xfrm>
          <a:off x="19491960" y="2362200"/>
          <a:ext cx="6685643" cy="498348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Rubric for classifying the strength of the model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Weak : -1 to -0.81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-0.8 to -0.4</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Weak: - 0.39 to 0</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Strong: 0 to  0.39</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Strong: 0.40 to 0.8</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Strong: 0.81 to +1</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16</xdr:col>
      <xdr:colOff>438786</xdr:colOff>
      <xdr:row>33</xdr:row>
      <xdr:rowOff>127635</xdr:rowOff>
    </xdr:from>
    <xdr:to>
      <xdr:col>23</xdr:col>
      <xdr:colOff>822959</xdr:colOff>
      <xdr:row>37</xdr:row>
      <xdr:rowOff>213360</xdr:rowOff>
    </xdr:to>
    <xdr:sp macro="" textlink="">
      <xdr:nvSpPr>
        <xdr:cNvPr id="15" name="TextBox 14">
          <a:extLst>
            <a:ext uri="{FF2B5EF4-FFF2-40B4-BE49-F238E27FC236}">
              <a16:creationId xmlns:a16="http://schemas.microsoft.com/office/drawing/2014/main" id="{E5E24B5C-4CF9-4BEE-8D53-DA18557BCAA7}"/>
            </a:ext>
          </a:extLst>
        </xdr:cNvPr>
        <xdr:cNvSpPr txBox="1"/>
      </xdr:nvSpPr>
      <xdr:spPr>
        <a:xfrm>
          <a:off x="14901546" y="7991475"/>
          <a:ext cx="465137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Very Strong Model</a:t>
          </a:r>
        </a:p>
      </xdr:txBody>
    </xdr:sp>
    <xdr:clientData/>
  </xdr:twoCellAnchor>
  <xdr:twoCellAnchor>
    <xdr:from>
      <xdr:col>16</xdr:col>
      <xdr:colOff>484506</xdr:colOff>
      <xdr:row>40</xdr:row>
      <xdr:rowOff>112395</xdr:rowOff>
    </xdr:from>
    <xdr:to>
      <xdr:col>23</xdr:col>
      <xdr:colOff>975359</xdr:colOff>
      <xdr:row>46</xdr:row>
      <xdr:rowOff>137160</xdr:rowOff>
    </xdr:to>
    <xdr:sp macro="" textlink="">
      <xdr:nvSpPr>
        <xdr:cNvPr id="16" name="TextBox 15">
          <a:extLst>
            <a:ext uri="{FF2B5EF4-FFF2-40B4-BE49-F238E27FC236}">
              <a16:creationId xmlns:a16="http://schemas.microsoft.com/office/drawing/2014/main" id="{16215E50-3A47-4055-B39B-56E3A78865FB}"/>
            </a:ext>
          </a:extLst>
        </xdr:cNvPr>
        <xdr:cNvSpPr txBox="1"/>
      </xdr:nvSpPr>
      <xdr:spPr>
        <a:xfrm>
          <a:off x="14947266" y="9667875"/>
          <a:ext cx="475805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Very Strong, Positive Correlation</a:t>
          </a:r>
        </a:p>
      </xdr:txBody>
    </xdr:sp>
    <xdr:clientData/>
  </xdr:twoCellAnchor>
  <xdr:twoCellAnchor>
    <xdr:from>
      <xdr:col>14</xdr:col>
      <xdr:colOff>274320</xdr:colOff>
      <xdr:row>2</xdr:row>
      <xdr:rowOff>137160</xdr:rowOff>
    </xdr:from>
    <xdr:to>
      <xdr:col>17</xdr:col>
      <xdr:colOff>640080</xdr:colOff>
      <xdr:row>8</xdr:row>
      <xdr:rowOff>45720</xdr:rowOff>
    </xdr:to>
    <xdr:sp macro="" textlink="">
      <xdr:nvSpPr>
        <xdr:cNvPr id="18" name="Rounded Rectangle 4">
          <a:extLst>
            <a:ext uri="{FF2B5EF4-FFF2-40B4-BE49-F238E27FC236}">
              <a16:creationId xmlns:a16="http://schemas.microsoft.com/office/drawing/2014/main" id="{BDC2BA78-74CF-4941-9BB3-3C06E7BD6CE3}"/>
            </a:ext>
          </a:extLst>
        </xdr:cNvPr>
        <xdr:cNvSpPr/>
      </xdr:nvSpPr>
      <xdr:spPr>
        <a:xfrm>
          <a:off x="11811000" y="50292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showRowColHeaders="0" zoomScale="50" zoomScaleNormal="50" workbookViewId="0">
      <selection activeCell="AI34" sqref="AI34"/>
    </sheetView>
  </sheetViews>
  <sheetFormatPr defaultColWidth="9.140625" defaultRowHeight="15" x14ac:dyDescent="0.25"/>
  <cols>
    <col min="1" max="16384" width="9.140625" style="41"/>
  </cols>
  <sheetData>
    <row r="1" spans="1:1" x14ac:dyDescent="0.25">
      <c r="A1" s="41" t="s">
        <v>0</v>
      </c>
    </row>
    <row r="24" spans="5:12" x14ac:dyDescent="0.25">
      <c r="E24" s="76"/>
      <c r="F24" s="76"/>
      <c r="G24" s="76"/>
      <c r="H24" s="76"/>
      <c r="I24" s="76"/>
      <c r="J24" s="76"/>
      <c r="K24" s="76"/>
      <c r="L24" s="76"/>
    </row>
    <row r="25" spans="5:12" x14ac:dyDescent="0.25">
      <c r="E25" s="76"/>
      <c r="F25" s="76"/>
      <c r="G25" s="76"/>
      <c r="H25" s="76"/>
      <c r="I25" s="76"/>
      <c r="J25" s="76"/>
      <c r="K25" s="76"/>
      <c r="L25" s="76"/>
    </row>
    <row r="26" spans="5:12" x14ac:dyDescent="0.25">
      <c r="E26" s="76"/>
      <c r="F26" s="76"/>
      <c r="G26" s="76"/>
      <c r="H26" s="76"/>
      <c r="I26" s="76"/>
      <c r="J26" s="76"/>
      <c r="K26" s="76"/>
      <c r="L26" s="76"/>
    </row>
    <row r="27" spans="5:12" x14ac:dyDescent="0.25">
      <c r="E27" s="76"/>
      <c r="F27" s="76"/>
      <c r="G27" s="76"/>
      <c r="H27" s="76"/>
      <c r="I27" s="76"/>
      <c r="J27" s="76"/>
      <c r="K27" s="76"/>
      <c r="L27" s="76"/>
    </row>
    <row r="28" spans="5:12" x14ac:dyDescent="0.25">
      <c r="E28" s="76"/>
      <c r="F28" s="76"/>
      <c r="G28" s="76"/>
      <c r="H28" s="76"/>
      <c r="I28" s="76"/>
      <c r="J28" s="76"/>
      <c r="K28" s="76"/>
      <c r="L28" s="76"/>
    </row>
    <row r="29" spans="5:12" x14ac:dyDescent="0.25">
      <c r="E29" s="76"/>
      <c r="F29" s="76"/>
      <c r="G29" s="76"/>
      <c r="H29" s="76"/>
      <c r="I29" s="76"/>
      <c r="J29" s="76"/>
      <c r="K29" s="76"/>
      <c r="L29" s="76"/>
    </row>
    <row r="30" spans="5:12" x14ac:dyDescent="0.25">
      <c r="E30" s="76"/>
      <c r="F30" s="76"/>
      <c r="G30" s="76"/>
      <c r="H30" s="76"/>
      <c r="I30" s="76"/>
      <c r="J30" s="76"/>
      <c r="K30" s="76"/>
      <c r="L30" s="76"/>
    </row>
    <row r="31" spans="5:12" x14ac:dyDescent="0.25">
      <c r="E31" s="76"/>
      <c r="F31" s="76"/>
      <c r="G31" s="76"/>
      <c r="H31" s="76"/>
      <c r="I31" s="76"/>
      <c r="J31" s="76"/>
      <c r="K31" s="76"/>
      <c r="L31" s="76"/>
    </row>
  </sheetData>
  <sheetProtection algorithmName="SHA-512" hashValue="9o+WKZLUqQmgpIX278Nf+nB0yEqPVqAZ0ZyRkvBlTWIIwxnrAYMlgL/HD9nyU/Ii5A7eLKCn2vmKROSdnz1Vgw==" saltValue="fLcbDTYy6v3dLKjhFJk/Aw==" spinCount="100000" sheet="1" objects="1" scenarios="1"/>
  <mergeCells count="1">
    <mergeCell ref="E24:L31"/>
  </mergeCells>
  <pageMargins left="0.7" right="0.7" top="0.75" bottom="0.75" header="0.3" footer="0.3"/>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8"/>
      <c r="L14" s="18"/>
      <c r="M14" s="18"/>
      <c r="N14" s="18"/>
      <c r="O14" s="18"/>
      <c r="P14" s="18"/>
      <c r="Q14" s="18"/>
      <c r="R14" s="18"/>
      <c r="S14" s="18"/>
      <c r="T14" s="18"/>
      <c r="U14" s="18"/>
      <c r="V14" s="18"/>
      <c r="W14" s="18"/>
      <c r="X14" s="18"/>
      <c r="Y14" s="18"/>
      <c r="Z14" s="18"/>
      <c r="AA14" s="18"/>
    </row>
    <row r="15" spans="1:27" x14ac:dyDescent="0.25">
      <c r="K15" s="18"/>
      <c r="L15" s="18"/>
      <c r="M15" s="18"/>
      <c r="N15" s="18"/>
      <c r="O15" s="18"/>
      <c r="P15" s="18"/>
      <c r="Q15" s="18"/>
      <c r="R15" s="18"/>
      <c r="S15" s="18"/>
      <c r="T15" s="18"/>
      <c r="U15" s="18"/>
      <c r="V15" s="18"/>
      <c r="W15" s="18"/>
      <c r="X15" s="18"/>
      <c r="Y15" s="18"/>
      <c r="Z15" s="18"/>
      <c r="AA15" s="18"/>
    </row>
    <row r="16" spans="1:27" x14ac:dyDescent="0.25">
      <c r="K16" s="18"/>
      <c r="L16" s="18"/>
      <c r="M16" s="18"/>
      <c r="N16" s="18"/>
      <c r="O16" s="18"/>
      <c r="P16" s="18"/>
      <c r="Q16" s="18"/>
      <c r="R16" s="18"/>
      <c r="S16" s="18"/>
      <c r="T16" s="18"/>
      <c r="U16" s="18"/>
      <c r="V16" s="18"/>
      <c r="W16" s="18"/>
      <c r="X16" s="18"/>
      <c r="Y16" s="18"/>
      <c r="Z16" s="18"/>
      <c r="AA16" s="18"/>
    </row>
    <row r="17" spans="11:27" x14ac:dyDescent="0.25">
      <c r="K17" s="18"/>
      <c r="L17" s="18"/>
      <c r="M17" s="18"/>
      <c r="N17" s="18"/>
      <c r="O17" s="18"/>
      <c r="P17" s="18"/>
      <c r="Q17" s="18"/>
      <c r="R17" s="18"/>
      <c r="S17" s="18"/>
      <c r="T17" s="18"/>
      <c r="U17" s="18"/>
      <c r="V17" s="18"/>
      <c r="W17" s="18"/>
      <c r="X17" s="18"/>
      <c r="Y17" s="18"/>
      <c r="Z17" s="18"/>
      <c r="AA17" s="18"/>
    </row>
    <row r="18" spans="11:27" x14ac:dyDescent="0.25">
      <c r="K18" s="18"/>
      <c r="L18" s="18"/>
      <c r="M18" s="18"/>
      <c r="N18" s="18"/>
      <c r="O18" s="18"/>
      <c r="P18" s="18"/>
      <c r="Q18" s="18"/>
      <c r="R18" s="18"/>
      <c r="S18" s="18"/>
      <c r="T18" s="18"/>
      <c r="U18" s="18"/>
      <c r="V18" s="18"/>
      <c r="W18" s="18"/>
      <c r="X18" s="18"/>
      <c r="Y18" s="18"/>
      <c r="Z18" s="18"/>
      <c r="AA18" s="18"/>
    </row>
    <row r="19" spans="11:27" x14ac:dyDescent="0.25">
      <c r="K19" s="18"/>
      <c r="L19" s="18"/>
      <c r="M19" s="18"/>
      <c r="N19" s="18"/>
      <c r="O19" s="18"/>
      <c r="P19" s="18"/>
      <c r="Q19" s="18"/>
      <c r="R19" s="18"/>
      <c r="S19" s="18"/>
      <c r="T19" s="18"/>
      <c r="U19" s="18"/>
      <c r="V19" s="18"/>
      <c r="W19" s="18"/>
      <c r="X19" s="18"/>
      <c r="Y19" s="18"/>
      <c r="Z19" s="18"/>
      <c r="AA19" s="18"/>
    </row>
    <row r="20" spans="11:27" x14ac:dyDescent="0.25">
      <c r="K20" s="18"/>
      <c r="L20" s="18"/>
      <c r="M20" s="18"/>
      <c r="N20" s="18"/>
      <c r="O20" s="18"/>
      <c r="P20" s="18"/>
      <c r="Q20" s="18"/>
      <c r="R20" s="18"/>
      <c r="S20" s="18"/>
      <c r="T20" s="18"/>
      <c r="U20" s="18"/>
      <c r="V20" s="18"/>
      <c r="W20" s="18"/>
      <c r="X20" s="18"/>
      <c r="Y20" s="18"/>
      <c r="Z20" s="18"/>
      <c r="AA20" s="18"/>
    </row>
    <row r="21" spans="11:27" x14ac:dyDescent="0.25">
      <c r="K21" s="18"/>
      <c r="L21" s="18"/>
      <c r="M21" s="18"/>
      <c r="N21" s="18"/>
      <c r="O21" s="18"/>
      <c r="P21" s="18"/>
      <c r="Q21" s="18"/>
      <c r="R21" s="18"/>
      <c r="S21" s="18"/>
      <c r="T21" s="18"/>
      <c r="U21" s="18"/>
      <c r="V21" s="18"/>
      <c r="W21" s="18"/>
      <c r="X21" s="18"/>
      <c r="Y21" s="18"/>
      <c r="Z21" s="18"/>
      <c r="AA21" s="18"/>
    </row>
    <row r="22" spans="11:27" x14ac:dyDescent="0.25">
      <c r="K22" s="18"/>
      <c r="L22" s="18"/>
      <c r="M22" s="18"/>
      <c r="N22" s="18"/>
      <c r="O22" s="18"/>
      <c r="P22" s="18"/>
      <c r="Q22" s="18"/>
      <c r="R22" s="18"/>
      <c r="S22" s="18"/>
      <c r="T22" s="18"/>
      <c r="U22" s="18"/>
      <c r="V22" s="18"/>
      <c r="W22" s="18"/>
      <c r="X22" s="18"/>
      <c r="Y22" s="18"/>
      <c r="Z22" s="18"/>
      <c r="AA22" s="18"/>
    </row>
    <row r="23" spans="11:27" x14ac:dyDescent="0.25">
      <c r="K23" s="18"/>
      <c r="L23" s="18"/>
      <c r="M23" s="18"/>
      <c r="N23" s="18"/>
      <c r="O23" s="18"/>
      <c r="P23" s="18"/>
      <c r="Q23" s="18"/>
      <c r="R23" s="18"/>
      <c r="S23" s="18"/>
      <c r="T23" s="18"/>
      <c r="U23" s="18"/>
      <c r="V23" s="18"/>
      <c r="W23" s="18"/>
      <c r="X23" s="18"/>
      <c r="Y23" s="18"/>
      <c r="Z23" s="18"/>
      <c r="AA23" s="18"/>
    </row>
    <row r="24" spans="11:27" x14ac:dyDescent="0.25">
      <c r="K24" s="18"/>
      <c r="L24" s="18"/>
      <c r="M24" s="18"/>
      <c r="N24" s="18"/>
      <c r="O24" s="18"/>
      <c r="P24" s="18"/>
      <c r="Q24" s="18"/>
      <c r="R24" s="18"/>
      <c r="S24" s="18"/>
      <c r="T24" s="18"/>
      <c r="U24" s="18"/>
      <c r="V24" s="18"/>
      <c r="W24" s="18"/>
      <c r="X24" s="18"/>
      <c r="Y24" s="18"/>
      <c r="Z24" s="18"/>
      <c r="AA24" s="18"/>
    </row>
    <row r="25" spans="11:27" x14ac:dyDescent="0.25">
      <c r="K25" s="18"/>
      <c r="L25" s="18"/>
      <c r="M25" s="18"/>
      <c r="N25" s="18"/>
      <c r="O25" s="18"/>
      <c r="P25" s="18"/>
      <c r="Q25" s="18"/>
      <c r="R25" s="18"/>
      <c r="S25" s="18"/>
      <c r="T25" s="18"/>
      <c r="U25" s="18"/>
      <c r="V25" s="18"/>
      <c r="W25" s="18"/>
      <c r="X25" s="18"/>
      <c r="Y25" s="18"/>
      <c r="Z25" s="18"/>
      <c r="AA25" s="18"/>
    </row>
    <row r="26" spans="11:27" x14ac:dyDescent="0.25">
      <c r="K26" s="18"/>
      <c r="L26" s="18"/>
      <c r="M26" s="18"/>
      <c r="N26" s="18"/>
      <c r="O26" s="18"/>
      <c r="P26" s="18"/>
      <c r="Q26" s="18"/>
      <c r="R26" s="18"/>
      <c r="S26" s="18"/>
      <c r="T26" s="18"/>
      <c r="U26" s="18"/>
      <c r="V26" s="18"/>
      <c r="W26" s="18"/>
      <c r="X26" s="18"/>
      <c r="Y26" s="18"/>
      <c r="Z26" s="18"/>
      <c r="AA26" s="18"/>
    </row>
    <row r="27" spans="11:27" x14ac:dyDescent="0.25">
      <c r="K27" s="18"/>
      <c r="L27" s="18"/>
      <c r="M27" s="18"/>
      <c r="N27" s="18"/>
      <c r="O27" s="18"/>
      <c r="P27" s="18"/>
      <c r="Q27" s="18"/>
      <c r="R27" s="18"/>
      <c r="S27" s="18"/>
      <c r="T27" s="18"/>
      <c r="U27" s="18"/>
      <c r="V27" s="18"/>
      <c r="W27" s="18"/>
      <c r="X27" s="18"/>
      <c r="Y27" s="18"/>
      <c r="Z27" s="18"/>
      <c r="AA27" s="18"/>
    </row>
    <row r="28" spans="11:27" x14ac:dyDescent="0.25">
      <c r="K28" s="18"/>
      <c r="L28" s="18"/>
      <c r="M28" s="18"/>
      <c r="N28" s="18"/>
      <c r="O28" s="18"/>
      <c r="P28" s="18"/>
      <c r="Q28" s="18"/>
      <c r="R28" s="18"/>
      <c r="S28" s="18"/>
      <c r="T28" s="18"/>
      <c r="U28" s="18"/>
      <c r="V28" s="18"/>
      <c r="W28" s="18"/>
      <c r="X28" s="18"/>
      <c r="Y28" s="18"/>
      <c r="Z28" s="18"/>
      <c r="AA28" s="18"/>
    </row>
    <row r="29" spans="11:27" x14ac:dyDescent="0.25">
      <c r="K29" s="18"/>
      <c r="L29" s="18"/>
      <c r="M29" s="18"/>
      <c r="N29" s="18"/>
      <c r="O29" s="18"/>
      <c r="P29" s="18"/>
      <c r="Q29" s="18"/>
      <c r="R29" s="18"/>
      <c r="S29" s="18"/>
      <c r="T29" s="18"/>
      <c r="U29" s="18"/>
      <c r="V29" s="18"/>
      <c r="W29" s="18"/>
      <c r="X29" s="18"/>
      <c r="Y29" s="18"/>
      <c r="Z29" s="18"/>
      <c r="AA29" s="18"/>
    </row>
    <row r="30" spans="11:27" x14ac:dyDescent="0.25">
      <c r="K30" s="18"/>
      <c r="L30" s="18"/>
      <c r="M30" s="18"/>
      <c r="N30" s="18"/>
      <c r="O30" s="18"/>
      <c r="P30" s="18"/>
      <c r="Q30" s="18"/>
      <c r="R30" s="18"/>
      <c r="S30" s="18"/>
      <c r="T30" s="18"/>
      <c r="U30" s="18"/>
      <c r="V30" s="18"/>
      <c r="W30" s="18"/>
      <c r="X30" s="18"/>
      <c r="Y30" s="18"/>
      <c r="Z30" s="18"/>
      <c r="AA30" s="18"/>
    </row>
    <row r="31" spans="11:27" x14ac:dyDescent="0.25">
      <c r="K31" s="18"/>
      <c r="L31" s="18"/>
      <c r="M31" s="18"/>
      <c r="N31" s="18"/>
      <c r="O31" s="18"/>
      <c r="P31" s="18"/>
      <c r="Q31" s="18"/>
      <c r="R31" s="18"/>
      <c r="S31" s="18"/>
      <c r="T31" s="18"/>
      <c r="U31" s="18"/>
      <c r="V31" s="18"/>
      <c r="W31" s="18"/>
      <c r="X31" s="18"/>
      <c r="Y31" s="18"/>
      <c r="Z31" s="18"/>
      <c r="AA31" s="18"/>
    </row>
    <row r="32" spans="11:27" x14ac:dyDescent="0.25">
      <c r="K32" s="18"/>
      <c r="L32" s="18"/>
      <c r="M32" s="18"/>
      <c r="N32" s="18"/>
      <c r="O32" s="18"/>
      <c r="P32" s="18"/>
      <c r="Q32" s="18"/>
      <c r="R32" s="18"/>
      <c r="S32" s="18"/>
      <c r="T32" s="18"/>
      <c r="U32" s="18"/>
      <c r="V32" s="18"/>
      <c r="W32" s="18"/>
      <c r="X32" s="18"/>
      <c r="Y32" s="18"/>
      <c r="Z32" s="18"/>
      <c r="AA32" s="18"/>
    </row>
    <row r="33" spans="11:27" x14ac:dyDescent="0.25">
      <c r="K33" s="18"/>
      <c r="L33" s="18"/>
      <c r="M33" s="18"/>
      <c r="N33" s="18"/>
      <c r="O33" s="18"/>
      <c r="P33" s="18"/>
      <c r="Q33" s="18"/>
      <c r="R33" s="18"/>
      <c r="S33" s="18"/>
      <c r="T33" s="18"/>
      <c r="U33" s="18"/>
      <c r="V33" s="18"/>
      <c r="W33" s="18"/>
      <c r="X33" s="18"/>
      <c r="Y33" s="18"/>
      <c r="Z33" s="18"/>
      <c r="AA33" s="18"/>
    </row>
    <row r="34" spans="11:27" x14ac:dyDescent="0.25">
      <c r="K34" s="18"/>
      <c r="L34" s="18"/>
      <c r="M34" s="18"/>
      <c r="N34" s="18"/>
      <c r="O34" s="18"/>
      <c r="P34" s="18"/>
      <c r="Q34" s="18"/>
      <c r="R34" s="18"/>
      <c r="S34" s="18"/>
      <c r="T34" s="18"/>
      <c r="U34" s="18"/>
      <c r="V34" s="18"/>
      <c r="W34" s="18"/>
      <c r="X34" s="18"/>
      <c r="Y34" s="18"/>
      <c r="Z34" s="18"/>
      <c r="AA34" s="18"/>
    </row>
    <row r="35" spans="11:27" x14ac:dyDescent="0.25">
      <c r="K35" s="18"/>
      <c r="L35" s="18"/>
      <c r="M35" s="18"/>
      <c r="N35" s="18"/>
      <c r="O35" s="18"/>
      <c r="P35" s="18"/>
      <c r="Q35" s="18"/>
      <c r="R35" s="18"/>
      <c r="S35" s="18"/>
      <c r="T35" s="18"/>
      <c r="U35" s="18"/>
      <c r="V35" s="18"/>
      <c r="W35" s="18"/>
      <c r="X35" s="18"/>
      <c r="Y35" s="18"/>
      <c r="Z35" s="18"/>
      <c r="AA35" s="18"/>
    </row>
    <row r="36" spans="11:27" x14ac:dyDescent="0.25">
      <c r="K36" s="18"/>
      <c r="L36" s="18"/>
      <c r="M36" s="18"/>
      <c r="N36" s="18"/>
      <c r="O36" s="18"/>
      <c r="P36" s="18"/>
      <c r="Q36" s="18"/>
      <c r="R36" s="18"/>
      <c r="S36" s="18"/>
      <c r="T36" s="18"/>
      <c r="U36" s="18"/>
      <c r="V36" s="18"/>
      <c r="W36" s="18"/>
      <c r="X36" s="18"/>
      <c r="Y36" s="18"/>
      <c r="Z36" s="18"/>
      <c r="AA36" s="18"/>
    </row>
    <row r="37" spans="11:27" x14ac:dyDescent="0.25">
      <c r="K37" s="18"/>
      <c r="L37" s="18"/>
      <c r="M37" s="18"/>
      <c r="N37" s="18"/>
      <c r="O37" s="18"/>
      <c r="P37" s="18"/>
      <c r="Q37" s="18"/>
      <c r="R37" s="18"/>
      <c r="S37" s="18"/>
      <c r="T37" s="18"/>
      <c r="U37" s="18"/>
      <c r="V37" s="18"/>
      <c r="W37" s="18"/>
      <c r="X37" s="18"/>
      <c r="Y37" s="18"/>
      <c r="Z37" s="18"/>
      <c r="AA37" s="18"/>
    </row>
    <row r="38" spans="11:27" x14ac:dyDescent="0.25">
      <c r="K38" s="18"/>
      <c r="L38" s="18"/>
      <c r="M38" s="18"/>
      <c r="N38" s="18"/>
      <c r="O38" s="18"/>
      <c r="P38" s="18"/>
      <c r="Q38" s="18"/>
      <c r="R38" s="18"/>
      <c r="S38" s="18"/>
      <c r="T38" s="18"/>
      <c r="U38" s="18"/>
      <c r="V38" s="18"/>
      <c r="W38" s="18"/>
      <c r="X38" s="18"/>
      <c r="Y38" s="18"/>
      <c r="Z38" s="18"/>
      <c r="AA38" s="18"/>
    </row>
    <row r="39" spans="11:27" x14ac:dyDescent="0.25">
      <c r="K39" s="18"/>
      <c r="L39" s="18"/>
      <c r="M39" s="18"/>
      <c r="N39" s="18"/>
      <c r="O39" s="18"/>
      <c r="P39" s="18"/>
      <c r="Q39" s="18"/>
      <c r="R39" s="18"/>
      <c r="S39" s="18"/>
      <c r="T39" s="18"/>
      <c r="U39" s="18"/>
      <c r="V39" s="18"/>
      <c r="W39" s="18"/>
      <c r="X39" s="18"/>
      <c r="Y39" s="18"/>
      <c r="Z39" s="18"/>
      <c r="AA39" s="18"/>
    </row>
    <row r="40" spans="11:27" x14ac:dyDescent="0.25">
      <c r="K40" s="18"/>
      <c r="L40" s="18"/>
      <c r="M40" s="18"/>
      <c r="N40" s="18"/>
      <c r="O40" s="18"/>
      <c r="P40" s="18"/>
      <c r="Q40" s="18"/>
      <c r="R40" s="18"/>
      <c r="S40" s="18"/>
      <c r="T40" s="18"/>
      <c r="U40" s="18"/>
      <c r="V40" s="18"/>
      <c r="W40" s="18"/>
      <c r="X40" s="18"/>
      <c r="Y40" s="18"/>
      <c r="Z40" s="18"/>
      <c r="AA40" s="18"/>
    </row>
    <row r="41" spans="11:27" x14ac:dyDescent="0.25">
      <c r="K41" s="18"/>
      <c r="L41" s="18"/>
      <c r="M41" s="18"/>
      <c r="N41" s="18"/>
      <c r="O41" s="18"/>
      <c r="P41" s="18"/>
      <c r="Q41" s="18"/>
      <c r="R41" s="18"/>
      <c r="S41" s="18"/>
      <c r="T41" s="18"/>
      <c r="U41" s="18"/>
      <c r="V41" s="18"/>
      <c r="W41" s="18"/>
      <c r="X41" s="18"/>
      <c r="Y41" s="18"/>
      <c r="Z41" s="18"/>
      <c r="AA41" s="18"/>
    </row>
    <row r="42" spans="11:27" x14ac:dyDescent="0.25">
      <c r="K42" s="18"/>
      <c r="L42" s="18"/>
      <c r="M42" s="18"/>
      <c r="N42" s="18"/>
      <c r="O42" s="18"/>
      <c r="P42" s="18"/>
      <c r="Q42" s="18"/>
      <c r="R42" s="18"/>
      <c r="S42" s="18"/>
      <c r="T42" s="18"/>
      <c r="U42" s="18"/>
      <c r="V42" s="18"/>
      <c r="W42" s="18"/>
      <c r="X42" s="18"/>
      <c r="Y42" s="18"/>
      <c r="Z42" s="18"/>
      <c r="AA42" s="18"/>
    </row>
    <row r="43" spans="11:27" x14ac:dyDescent="0.25">
      <c r="K43" s="18"/>
      <c r="L43" s="18"/>
      <c r="M43" s="18"/>
      <c r="N43" s="18"/>
      <c r="O43" s="18"/>
      <c r="P43" s="18"/>
      <c r="Q43" s="18"/>
      <c r="R43" s="18"/>
      <c r="S43" s="18"/>
      <c r="T43" s="18"/>
      <c r="U43" s="18"/>
      <c r="V43" s="18"/>
      <c r="W43" s="18"/>
      <c r="X43" s="18"/>
      <c r="Y43" s="18"/>
      <c r="Z43" s="18"/>
      <c r="AA43" s="18"/>
    </row>
    <row r="44" spans="11:27" x14ac:dyDescent="0.25">
      <c r="K44" s="18"/>
      <c r="L44" s="18"/>
      <c r="M44" s="18"/>
      <c r="N44" s="18"/>
      <c r="O44" s="18"/>
      <c r="P44" s="18"/>
      <c r="Q44" s="18"/>
      <c r="R44" s="18"/>
      <c r="S44" s="18"/>
      <c r="T44" s="18"/>
      <c r="U44" s="18"/>
      <c r="V44" s="18"/>
      <c r="W44" s="18"/>
      <c r="X44" s="18"/>
      <c r="Y44" s="18"/>
      <c r="Z44" s="18"/>
      <c r="AA44" s="18"/>
    </row>
    <row r="45" spans="11:27" x14ac:dyDescent="0.25">
      <c r="K45" s="18"/>
      <c r="L45" s="18"/>
      <c r="M45" s="18"/>
      <c r="N45" s="18"/>
      <c r="O45" s="18"/>
      <c r="P45" s="18"/>
      <c r="Q45" s="18"/>
      <c r="R45" s="18"/>
      <c r="S45" s="18"/>
      <c r="T45" s="18"/>
      <c r="U45" s="18"/>
      <c r="V45" s="18"/>
      <c r="W45" s="18"/>
      <c r="X45" s="18"/>
      <c r="Y45" s="18"/>
      <c r="Z45" s="18"/>
      <c r="AA45" s="18"/>
    </row>
    <row r="46" spans="11:27" x14ac:dyDescent="0.25">
      <c r="K46" s="18"/>
      <c r="L46" s="18"/>
      <c r="M46" s="18"/>
      <c r="N46" s="18"/>
      <c r="O46" s="18"/>
      <c r="P46" s="18"/>
      <c r="Q46" s="18"/>
      <c r="R46" s="18"/>
      <c r="S46" s="18"/>
      <c r="T46" s="18"/>
      <c r="U46" s="18"/>
      <c r="V46" s="18"/>
      <c r="W46" s="18"/>
      <c r="X46" s="18"/>
      <c r="Y46" s="18"/>
      <c r="Z46" s="18"/>
      <c r="AA46" s="18"/>
    </row>
    <row r="47" spans="11:27" x14ac:dyDescent="0.25">
      <c r="K47" s="18"/>
      <c r="L47" s="18"/>
      <c r="M47" s="18"/>
      <c r="N47" s="18"/>
      <c r="O47" s="18"/>
      <c r="P47" s="18"/>
      <c r="Q47" s="18"/>
      <c r="R47" s="18"/>
      <c r="S47" s="18"/>
      <c r="T47" s="18"/>
      <c r="U47" s="18"/>
      <c r="V47" s="18"/>
      <c r="W47" s="18"/>
      <c r="X47" s="18"/>
      <c r="Y47" s="18"/>
      <c r="Z47" s="18"/>
      <c r="AA47" s="18"/>
    </row>
    <row r="48" spans="11:27" x14ac:dyDescent="0.25">
      <c r="K48" s="18"/>
      <c r="L48" s="18"/>
      <c r="M48" s="18"/>
      <c r="N48" s="18"/>
      <c r="O48" s="18"/>
      <c r="P48" s="18"/>
      <c r="Q48" s="18"/>
      <c r="R48" s="18"/>
      <c r="S48" s="18"/>
      <c r="T48" s="18"/>
      <c r="U48" s="18"/>
      <c r="V48" s="18"/>
      <c r="W48" s="18"/>
      <c r="X48" s="18"/>
      <c r="Y48" s="18"/>
      <c r="Z48" s="18"/>
      <c r="AA48" s="18"/>
    </row>
  </sheetData>
  <sheetProtection algorithmName="SHA-512" hashValue="gR9u5aFaosYtdAwx+ryzVMyp5k5Nt0R9g9U/pkNOTQCGnm9u27YCfYv/zomwXYNLFqbOAoljb+5uLXxkAkdb2g==" saltValue="3vg+MxNo7rgbCFo40KJP9g==" spinCount="100000" sheet="1" objects="1" scenarios="1"/>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0EF6-8535-43AB-B7D8-CC73E13CDB8B}">
  <sheetPr>
    <pageSetUpPr fitToPage="1"/>
  </sheetPr>
  <dimension ref="F20:M46"/>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9" x14ac:dyDescent="0.25">
      <c r="G20" s="5"/>
      <c r="H20" s="5"/>
    </row>
    <row r="21" spans="6:9" ht="22.5" x14ac:dyDescent="0.25">
      <c r="F21" s="2"/>
      <c r="G21" s="23" t="s">
        <v>3</v>
      </c>
      <c r="H21" s="46" t="s">
        <v>38</v>
      </c>
      <c r="I21" s="2"/>
    </row>
    <row r="22" spans="6:9" ht="28.5" customHeight="1" x14ac:dyDescent="0.25">
      <c r="F22" s="2"/>
      <c r="G22" s="23">
        <v>1</v>
      </c>
      <c r="H22" s="46">
        <v>2600</v>
      </c>
      <c r="I22" s="2"/>
    </row>
    <row r="23" spans="6:9" ht="27.75" customHeight="1" x14ac:dyDescent="0.25">
      <c r="F23" s="2"/>
      <c r="G23" s="23">
        <v>2</v>
      </c>
      <c r="H23" s="46">
        <v>2550</v>
      </c>
      <c r="I23" s="2"/>
    </row>
    <row r="24" spans="6:9" ht="26.25" customHeight="1" x14ac:dyDescent="0.25">
      <c r="F24" s="2"/>
      <c r="G24" s="23">
        <v>3</v>
      </c>
      <c r="H24" s="46">
        <v>2500</v>
      </c>
      <c r="I24" s="2"/>
    </row>
    <row r="25" spans="6:9" ht="28.5" customHeight="1" x14ac:dyDescent="0.25">
      <c r="F25" s="2"/>
      <c r="G25" s="23">
        <v>4</v>
      </c>
      <c r="H25" s="46">
        <v>2500</v>
      </c>
      <c r="I25" s="2"/>
    </row>
    <row r="26" spans="6:9" ht="26.25" customHeight="1" x14ac:dyDescent="0.25">
      <c r="F26" s="2"/>
      <c r="G26" s="23">
        <v>5</v>
      </c>
      <c r="H26" s="46">
        <v>2300</v>
      </c>
      <c r="I26" s="2"/>
    </row>
    <row r="27" spans="6:9" ht="30.75" customHeight="1" x14ac:dyDescent="0.25">
      <c r="F27" s="2"/>
      <c r="G27" s="23">
        <v>6</v>
      </c>
      <c r="H27" s="46">
        <v>4100</v>
      </c>
      <c r="I27" s="2"/>
    </row>
    <row r="28" spans="6:9" ht="26.25" customHeight="1" x14ac:dyDescent="0.25">
      <c r="F28" s="2"/>
      <c r="G28" s="23">
        <v>7</v>
      </c>
      <c r="H28" s="46">
        <v>3600</v>
      </c>
      <c r="I28" s="2"/>
    </row>
    <row r="29" spans="6:9" ht="30.75" customHeight="1" x14ac:dyDescent="0.25">
      <c r="F29" s="2"/>
      <c r="G29" s="23">
        <v>8</v>
      </c>
      <c r="H29" s="46">
        <v>3900</v>
      </c>
      <c r="I29" s="2"/>
    </row>
    <row r="30" spans="6:9" ht="24.75" customHeight="1" x14ac:dyDescent="0.25">
      <c r="F30" s="2"/>
      <c r="G30" s="23">
        <v>9</v>
      </c>
      <c r="H30" s="46">
        <v>4800</v>
      </c>
      <c r="I30" s="2"/>
    </row>
    <row r="31" spans="6:9" ht="25.15" customHeight="1" x14ac:dyDescent="0.25">
      <c r="F31" s="2"/>
      <c r="G31" s="23">
        <v>10</v>
      </c>
      <c r="H31" s="46">
        <v>5500</v>
      </c>
      <c r="I31" s="2"/>
    </row>
    <row r="32" spans="6:9" ht="22.9" customHeight="1" x14ac:dyDescent="0.25">
      <c r="F32" s="2"/>
      <c r="G32" s="23">
        <v>11</v>
      </c>
      <c r="H32" s="46">
        <v>5000</v>
      </c>
      <c r="I32" s="2"/>
    </row>
    <row r="33" spans="6:13" ht="25.15" customHeight="1" x14ac:dyDescent="0.25">
      <c r="F33" s="2"/>
      <c r="G33" s="23">
        <v>12</v>
      </c>
      <c r="H33" s="46">
        <v>5900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pageMargins left="0.7" right="0.7" top="0.75" bottom="0.75" header="0.3" footer="0.3"/>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F20:Q46"/>
  <sheetViews>
    <sheetView zoomScale="50" zoomScaleNormal="5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17" x14ac:dyDescent="0.25">
      <c r="G20" s="5"/>
      <c r="H20" s="5"/>
    </row>
    <row r="21" spans="6:17" ht="22.5" x14ac:dyDescent="0.25">
      <c r="F21" s="2"/>
      <c r="G21" s="23" t="s">
        <v>3</v>
      </c>
      <c r="H21" s="46" t="s">
        <v>38</v>
      </c>
      <c r="I21" s="2"/>
    </row>
    <row r="22" spans="6:17" ht="28.5" customHeight="1" x14ac:dyDescent="0.25">
      <c r="F22" s="2"/>
      <c r="G22" s="23">
        <v>1</v>
      </c>
      <c r="H22" s="46">
        <v>600</v>
      </c>
      <c r="I22" s="2"/>
    </row>
    <row r="23" spans="6:17" ht="27.75" customHeight="1" x14ac:dyDescent="0.25">
      <c r="F23" s="2"/>
      <c r="G23" s="23">
        <v>2</v>
      </c>
      <c r="H23" s="46">
        <v>1550</v>
      </c>
      <c r="I23" s="2"/>
    </row>
    <row r="24" spans="6:17" ht="26.25" customHeight="1" x14ac:dyDescent="0.25">
      <c r="F24" s="2"/>
      <c r="G24" s="23">
        <v>3</v>
      </c>
      <c r="H24" s="46">
        <v>1500</v>
      </c>
      <c r="I24" s="2"/>
    </row>
    <row r="25" spans="6:17" ht="28.5" customHeight="1" x14ac:dyDescent="0.25">
      <c r="F25" s="2"/>
      <c r="G25" s="23">
        <v>4</v>
      </c>
      <c r="H25" s="46">
        <v>1500</v>
      </c>
      <c r="I25" s="2"/>
    </row>
    <row r="26" spans="6:17" ht="26.25" customHeight="1" x14ac:dyDescent="0.25">
      <c r="F26" s="2"/>
      <c r="G26" s="23">
        <v>5</v>
      </c>
      <c r="H26" s="46">
        <v>2400</v>
      </c>
      <c r="I26" s="2"/>
    </row>
    <row r="27" spans="6:17" ht="30.75" customHeight="1" x14ac:dyDescent="0.25">
      <c r="F27" s="2"/>
      <c r="G27" s="23">
        <v>6</v>
      </c>
      <c r="H27" s="46">
        <v>3100</v>
      </c>
      <c r="I27" s="2"/>
    </row>
    <row r="28" spans="6:17" ht="26.25" customHeight="1" x14ac:dyDescent="0.25">
      <c r="F28" s="2"/>
      <c r="G28" s="23">
        <v>7</v>
      </c>
      <c r="H28" s="46">
        <v>2600</v>
      </c>
      <c r="I28" s="2"/>
      <c r="O28" s="77">
        <f>(359.62*88)+441.67</f>
        <v>32088.23</v>
      </c>
      <c r="P28" s="77"/>
      <c r="Q28" s="77"/>
    </row>
    <row r="29" spans="6:17" ht="30.75" customHeight="1" x14ac:dyDescent="0.25">
      <c r="F29" s="2"/>
      <c r="G29" s="23">
        <v>8</v>
      </c>
      <c r="H29" s="46">
        <v>2900</v>
      </c>
      <c r="I29" s="2"/>
      <c r="O29" s="77"/>
      <c r="P29" s="77"/>
      <c r="Q29" s="77"/>
    </row>
    <row r="30" spans="6:17" ht="24.75" customHeight="1" x14ac:dyDescent="0.25">
      <c r="F30" s="2"/>
      <c r="G30" s="23">
        <v>9</v>
      </c>
      <c r="H30" s="46">
        <v>3800</v>
      </c>
      <c r="I30" s="2"/>
      <c r="O30" s="77"/>
      <c r="P30" s="77"/>
      <c r="Q30" s="77"/>
    </row>
    <row r="31" spans="6:17" ht="25.15" customHeight="1" x14ac:dyDescent="0.25">
      <c r="F31" s="2"/>
      <c r="G31" s="23">
        <v>10</v>
      </c>
      <c r="H31" s="46">
        <v>4500</v>
      </c>
      <c r="I31" s="2"/>
      <c r="O31" s="77"/>
      <c r="P31" s="77"/>
      <c r="Q31" s="77"/>
    </row>
    <row r="32" spans="6:17" ht="22.9" customHeight="1" x14ac:dyDescent="0.25">
      <c r="F32" s="2"/>
      <c r="G32" s="23">
        <v>11</v>
      </c>
      <c r="H32" s="46">
        <v>4000</v>
      </c>
      <c r="I32" s="2"/>
      <c r="O32" s="77"/>
      <c r="P32" s="77"/>
      <c r="Q32" s="77"/>
    </row>
    <row r="33" spans="6:13" ht="25.15" customHeight="1" x14ac:dyDescent="0.25">
      <c r="F33" s="2"/>
      <c r="G33" s="23">
        <v>12</v>
      </c>
      <c r="H33" s="46">
        <v>4900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E6E-9F49-48F4-86B0-AF06E7C14470}">
  <sheetPr>
    <pageSetUpPr fitToPage="1"/>
  </sheetPr>
  <dimension ref="E24:N53"/>
  <sheetViews>
    <sheetView zoomScale="70" zoomScaleNormal="70" workbookViewId="0">
      <selection activeCell="M31" sqref="M3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8" ht="14.45" customHeight="1" x14ac:dyDescent="0.25">
      <c r="E24" s="78" t="s">
        <v>33</v>
      </c>
      <c r="F24" s="80" t="s">
        <v>4</v>
      </c>
      <c r="G24" s="78" t="s">
        <v>41</v>
      </c>
      <c r="H24" s="78" t="s">
        <v>42</v>
      </c>
    </row>
    <row r="25" spans="5:8" ht="15" customHeight="1" x14ac:dyDescent="0.25">
      <c r="E25" s="79"/>
      <c r="F25" s="81"/>
      <c r="G25" s="79"/>
      <c r="H25" s="79"/>
    </row>
    <row r="26" spans="5:8" ht="22.5" x14ac:dyDescent="0.25">
      <c r="E26" s="23">
        <v>1</v>
      </c>
      <c r="F26" s="34">
        <v>10.3</v>
      </c>
      <c r="G26" s="23">
        <v>22</v>
      </c>
      <c r="H26" s="23">
        <v>120</v>
      </c>
    </row>
    <row r="27" spans="5:8" ht="22.5" x14ac:dyDescent="0.25">
      <c r="E27" s="23">
        <v>2</v>
      </c>
      <c r="F27" s="34">
        <v>4.8</v>
      </c>
      <c r="G27" s="23">
        <v>55</v>
      </c>
      <c r="H27" s="23">
        <v>50</v>
      </c>
    </row>
    <row r="28" spans="5:8" ht="22.5" x14ac:dyDescent="0.25">
      <c r="E28" s="23">
        <v>3</v>
      </c>
      <c r="F28" s="34">
        <v>8.9</v>
      </c>
      <c r="G28" s="23">
        <v>23</v>
      </c>
      <c r="H28" s="23">
        <v>110</v>
      </c>
    </row>
    <row r="29" spans="5:8" ht="22.5" x14ac:dyDescent="0.25">
      <c r="E29" s="23">
        <v>4</v>
      </c>
      <c r="F29" s="34">
        <v>7.5</v>
      </c>
      <c r="G29" s="23">
        <v>14</v>
      </c>
      <c r="H29" s="23">
        <v>100</v>
      </c>
    </row>
    <row r="30" spans="5:8" ht="22.5" x14ac:dyDescent="0.25">
      <c r="E30" s="23">
        <v>5</v>
      </c>
      <c r="F30" s="34">
        <v>4.2</v>
      </c>
      <c r="G30" s="23">
        <v>56</v>
      </c>
      <c r="H30" s="23">
        <v>50</v>
      </c>
    </row>
    <row r="31" spans="5:8" ht="22.5" x14ac:dyDescent="0.25">
      <c r="E31" s="23">
        <v>6</v>
      </c>
      <c r="F31" s="34">
        <v>6.2</v>
      </c>
      <c r="G31" s="23">
        <v>89</v>
      </c>
      <c r="H31" s="23">
        <v>80</v>
      </c>
    </row>
    <row r="32" spans="5:8" ht="21" customHeight="1" x14ac:dyDescent="0.25">
      <c r="E32" s="23">
        <v>7</v>
      </c>
      <c r="F32" s="34">
        <v>7.4</v>
      </c>
      <c r="G32" s="23">
        <v>14</v>
      </c>
      <c r="H32" s="23">
        <v>75</v>
      </c>
    </row>
    <row r="33" spans="5:14" ht="24.6" customHeight="1" x14ac:dyDescent="0.25">
      <c r="E33" s="23">
        <v>8</v>
      </c>
      <c r="F33" s="34">
        <v>7</v>
      </c>
      <c r="G33" s="23">
        <v>67</v>
      </c>
      <c r="H33" s="23">
        <v>75</v>
      </c>
    </row>
    <row r="34" spans="5:14" ht="23.45" customHeight="1" x14ac:dyDescent="0.25">
      <c r="E34" s="23">
        <v>9</v>
      </c>
      <c r="F34" s="34">
        <v>7.6</v>
      </c>
      <c r="G34" s="23">
        <v>23</v>
      </c>
      <c r="H34" s="23">
        <v>90</v>
      </c>
    </row>
    <row r="35" spans="5:14" ht="21" customHeight="1" x14ac:dyDescent="0.25">
      <c r="E35" s="23">
        <v>10</v>
      </c>
      <c r="F35" s="34">
        <v>7.1</v>
      </c>
      <c r="G35" s="23">
        <v>55</v>
      </c>
      <c r="H35" s="23">
        <v>95</v>
      </c>
      <c r="I35" s="48"/>
    </row>
    <row r="36" spans="5:14" ht="25.15" customHeight="1" x14ac:dyDescent="0.25">
      <c r="H36" s="6"/>
      <c r="I36" s="47"/>
      <c r="J36" s="47"/>
    </row>
    <row r="37" spans="5:14" ht="22.9" customHeight="1" x14ac:dyDescent="0.25"/>
    <row r="38" spans="5:14" ht="21.6" customHeight="1" x14ac:dyDescent="0.25"/>
    <row r="40" spans="5:14" ht="22.9" customHeight="1" x14ac:dyDescent="0.25"/>
    <row r="41" spans="5:14" ht="22.9" customHeight="1" x14ac:dyDescent="0.25"/>
    <row r="42" spans="5:14" ht="34.5" customHeight="1" x14ac:dyDescent="0.25"/>
    <row r="43" spans="5:14" ht="33" customHeight="1" x14ac:dyDescent="0.25"/>
    <row r="44" spans="5:14" ht="34.5" customHeight="1" x14ac:dyDescent="0.25"/>
    <row r="45" spans="5:14" ht="18.600000000000001" customHeight="1" x14ac:dyDescent="0.25"/>
    <row r="46" spans="5:14" ht="18.600000000000001" customHeight="1" x14ac:dyDescent="0.25"/>
    <row r="47" spans="5:14" ht="30" customHeight="1" x14ac:dyDescent="0.25"/>
    <row r="48" spans="5:14" ht="16.899999999999999" customHeight="1" x14ac:dyDescent="0.25">
      <c r="N48" s="2"/>
    </row>
    <row r="49" spans="14:14" ht="15" customHeight="1" x14ac:dyDescent="0.25">
      <c r="N49" s="4"/>
    </row>
    <row r="50" spans="14:14" ht="15" customHeight="1" x14ac:dyDescent="0.25">
      <c r="N50" s="4"/>
    </row>
    <row r="51" spans="14:14" ht="24.75" customHeight="1" x14ac:dyDescent="0.25">
      <c r="N51" s="4"/>
    </row>
    <row r="52" spans="14:14" x14ac:dyDescent="0.25">
      <c r="N52" s="4"/>
    </row>
    <row r="53" spans="14:14" x14ac:dyDescent="0.25">
      <c r="N53" s="4"/>
    </row>
  </sheetData>
  <mergeCells count="4">
    <mergeCell ref="E24:E25"/>
    <mergeCell ref="F24:F25"/>
    <mergeCell ref="G24:G25"/>
    <mergeCell ref="H24:H25"/>
  </mergeCells>
  <pageMargins left="0.7" right="0.7" top="0.75" bottom="0.75" header="0.3" footer="0.3"/>
  <pageSetup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4:X53"/>
  <sheetViews>
    <sheetView zoomScale="50" zoomScaleNormal="5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24" ht="14.45" customHeight="1" x14ac:dyDescent="0.25">
      <c r="E24" s="78" t="s">
        <v>33</v>
      </c>
      <c r="F24" s="80" t="s">
        <v>4</v>
      </c>
      <c r="G24" s="78" t="s">
        <v>41</v>
      </c>
      <c r="H24" s="78" t="s">
        <v>42</v>
      </c>
    </row>
    <row r="25" spans="5:24" ht="15" customHeight="1" x14ac:dyDescent="0.25">
      <c r="E25" s="79"/>
      <c r="F25" s="81"/>
      <c r="G25" s="79"/>
      <c r="H25" s="79"/>
    </row>
    <row r="26" spans="5:24" ht="22.5" x14ac:dyDescent="0.25">
      <c r="E26" s="23">
        <v>1</v>
      </c>
      <c r="F26" s="34">
        <v>9.3000000000000007</v>
      </c>
      <c r="G26" s="23">
        <v>12</v>
      </c>
      <c r="H26" s="23">
        <v>100</v>
      </c>
      <c r="P26" t="s">
        <v>7</v>
      </c>
      <c r="Q26"/>
      <c r="R26"/>
      <c r="S26"/>
      <c r="T26"/>
      <c r="U26"/>
      <c r="V26"/>
      <c r="W26"/>
      <c r="X26"/>
    </row>
    <row r="27" spans="5:24" ht="23.25" thickBot="1" x14ac:dyDescent="0.3">
      <c r="E27" s="23">
        <v>2</v>
      </c>
      <c r="F27" s="34">
        <v>4.8</v>
      </c>
      <c r="G27" s="23">
        <v>45</v>
      </c>
      <c r="H27" s="23">
        <v>50</v>
      </c>
      <c r="P27"/>
      <c r="Q27"/>
      <c r="R27"/>
      <c r="S27"/>
      <c r="T27"/>
      <c r="U27"/>
      <c r="V27"/>
      <c r="W27"/>
      <c r="X27"/>
    </row>
    <row r="28" spans="5:24" ht="22.5" x14ac:dyDescent="0.25">
      <c r="E28" s="23">
        <v>3</v>
      </c>
      <c r="F28" s="34">
        <v>8.9</v>
      </c>
      <c r="G28" s="23">
        <v>23</v>
      </c>
      <c r="H28" s="23">
        <v>100</v>
      </c>
      <c r="P28" s="9" t="s">
        <v>8</v>
      </c>
      <c r="Q28" s="9"/>
      <c r="R28"/>
      <c r="S28"/>
      <c r="T28"/>
      <c r="U28"/>
      <c r="V28"/>
      <c r="W28"/>
      <c r="X28"/>
    </row>
    <row r="29" spans="5:24" ht="22.5" x14ac:dyDescent="0.25">
      <c r="E29" s="23">
        <v>4</v>
      </c>
      <c r="F29" s="34">
        <v>6.5</v>
      </c>
      <c r="G29" s="23">
        <v>14</v>
      </c>
      <c r="H29" s="23">
        <v>100</v>
      </c>
      <c r="P29" t="s">
        <v>9</v>
      </c>
      <c r="Q29">
        <v>0.84442466349659773</v>
      </c>
      <c r="R29"/>
      <c r="S29"/>
      <c r="T29"/>
      <c r="U29"/>
      <c r="V29"/>
      <c r="W29"/>
      <c r="X29"/>
    </row>
    <row r="30" spans="5:24" ht="22.5" x14ac:dyDescent="0.25">
      <c r="E30" s="23">
        <v>5</v>
      </c>
      <c r="F30" s="34">
        <v>4.2</v>
      </c>
      <c r="G30" s="23">
        <v>56</v>
      </c>
      <c r="H30" s="23">
        <v>50</v>
      </c>
      <c r="P30" t="s">
        <v>10</v>
      </c>
      <c r="Q30">
        <v>0.71305301232134233</v>
      </c>
      <c r="R30"/>
      <c r="S30"/>
      <c r="T30"/>
      <c r="U30"/>
      <c r="V30"/>
      <c r="W30"/>
      <c r="X30"/>
    </row>
    <row r="31" spans="5:24" ht="22.5" x14ac:dyDescent="0.25">
      <c r="E31" s="23">
        <v>6</v>
      </c>
      <c r="F31" s="34">
        <v>6.2</v>
      </c>
      <c r="G31" s="23">
        <v>89</v>
      </c>
      <c r="H31" s="23">
        <v>80</v>
      </c>
      <c r="P31" t="s">
        <v>11</v>
      </c>
      <c r="Q31">
        <v>0.63106815869886879</v>
      </c>
      <c r="R31"/>
      <c r="S31"/>
      <c r="T31"/>
      <c r="U31"/>
      <c r="V31"/>
      <c r="W31"/>
      <c r="X31"/>
    </row>
    <row r="32" spans="5:24" ht="21" customHeight="1" x14ac:dyDescent="0.25">
      <c r="E32" s="23">
        <v>7</v>
      </c>
      <c r="F32" s="34">
        <v>7.4</v>
      </c>
      <c r="G32" s="23">
        <v>12</v>
      </c>
      <c r="H32" s="23">
        <v>75</v>
      </c>
      <c r="P32" t="s">
        <v>12</v>
      </c>
      <c r="Q32">
        <v>0.98980755745173021</v>
      </c>
      <c r="R32"/>
      <c r="S32"/>
      <c r="T32"/>
      <c r="U32"/>
      <c r="V32"/>
      <c r="W32"/>
      <c r="X32"/>
    </row>
    <row r="33" spans="5:24" ht="24.6" customHeight="1" thickBot="1" x14ac:dyDescent="0.3">
      <c r="E33" s="23">
        <v>8</v>
      </c>
      <c r="F33" s="34">
        <v>6</v>
      </c>
      <c r="G33" s="23">
        <v>67</v>
      </c>
      <c r="H33" s="23">
        <v>65</v>
      </c>
      <c r="P33" s="7" t="s">
        <v>13</v>
      </c>
      <c r="Q33" s="7">
        <v>10</v>
      </c>
      <c r="R33"/>
      <c r="S33"/>
      <c r="T33"/>
      <c r="U33"/>
      <c r="V33"/>
      <c r="W33"/>
      <c r="X33"/>
    </row>
    <row r="34" spans="5:24" ht="23.45" customHeight="1" x14ac:dyDescent="0.25">
      <c r="E34" s="23">
        <v>9</v>
      </c>
      <c r="F34" s="34">
        <v>7.6</v>
      </c>
      <c r="G34" s="23">
        <v>23</v>
      </c>
      <c r="H34" s="23">
        <v>90</v>
      </c>
      <c r="P34"/>
      <c r="Q34"/>
      <c r="R34"/>
      <c r="S34"/>
      <c r="T34"/>
      <c r="U34"/>
      <c r="V34"/>
      <c r="W34"/>
      <c r="X34"/>
    </row>
    <row r="35" spans="5:24" ht="21" customHeight="1" thickBot="1" x14ac:dyDescent="0.3">
      <c r="E35" s="23">
        <v>10</v>
      </c>
      <c r="F35" s="34">
        <v>6.1</v>
      </c>
      <c r="G35" s="23">
        <v>47</v>
      </c>
      <c r="H35" s="23">
        <v>90</v>
      </c>
      <c r="I35" s="48"/>
      <c r="P35" t="s">
        <v>14</v>
      </c>
      <c r="Q35"/>
      <c r="R35"/>
      <c r="S35"/>
      <c r="T35"/>
      <c r="U35"/>
      <c r="V35"/>
      <c r="W35"/>
      <c r="X35"/>
    </row>
    <row r="36" spans="5:24" ht="25.15" customHeight="1" x14ac:dyDescent="0.25">
      <c r="H36" s="6"/>
      <c r="I36" s="47"/>
      <c r="J36" s="47"/>
      <c r="P36" s="8"/>
      <c r="Q36" s="8" t="s">
        <v>19</v>
      </c>
      <c r="R36" s="8" t="s">
        <v>20</v>
      </c>
      <c r="S36" s="8" t="s">
        <v>21</v>
      </c>
      <c r="T36" s="8" t="s">
        <v>22</v>
      </c>
      <c r="U36" s="8" t="s">
        <v>23</v>
      </c>
      <c r="V36"/>
      <c r="W36"/>
      <c r="X36"/>
    </row>
    <row r="37" spans="5:24" ht="22.9" customHeight="1" x14ac:dyDescent="0.25">
      <c r="P37" t="s">
        <v>15</v>
      </c>
      <c r="Q37">
        <v>2</v>
      </c>
      <c r="R37">
        <v>17.041966994480088</v>
      </c>
      <c r="S37">
        <v>8.520983497240044</v>
      </c>
      <c r="T37">
        <v>8.6973749517786629</v>
      </c>
      <c r="U37">
        <v>1.2656273312303854E-2</v>
      </c>
      <c r="V37"/>
      <c r="W37"/>
      <c r="X37"/>
    </row>
    <row r="38" spans="5:24" ht="21.6" customHeight="1" x14ac:dyDescent="0.25">
      <c r="P38" t="s">
        <v>16</v>
      </c>
      <c r="Q38">
        <v>7</v>
      </c>
      <c r="R38">
        <v>6.8580330055199212</v>
      </c>
      <c r="S38">
        <v>0.97971900078856022</v>
      </c>
      <c r="T38"/>
      <c r="U38"/>
      <c r="V38"/>
      <c r="W38"/>
      <c r="X38"/>
    </row>
    <row r="39" spans="5:24" ht="15.75" thickBot="1" x14ac:dyDescent="0.3">
      <c r="P39" s="7" t="s">
        <v>17</v>
      </c>
      <c r="Q39" s="7">
        <v>9</v>
      </c>
      <c r="R39" s="7">
        <v>23.900000000000009</v>
      </c>
      <c r="S39" s="7"/>
      <c r="T39" s="7"/>
      <c r="U39" s="7"/>
      <c r="V39"/>
      <c r="W39"/>
      <c r="X39"/>
    </row>
    <row r="40" spans="5:24" ht="22.9" customHeight="1" thickBot="1" x14ac:dyDescent="0.3">
      <c r="P40"/>
      <c r="Q40"/>
      <c r="R40"/>
      <c r="S40"/>
      <c r="T40"/>
      <c r="U40"/>
      <c r="V40"/>
      <c r="W40"/>
      <c r="X40"/>
    </row>
    <row r="41" spans="5:24" ht="22.9" customHeight="1" x14ac:dyDescent="0.25">
      <c r="P41" s="8"/>
      <c r="Q41" s="8" t="s">
        <v>24</v>
      </c>
      <c r="R41" s="8" t="s">
        <v>12</v>
      </c>
      <c r="S41" s="8" t="s">
        <v>25</v>
      </c>
      <c r="T41" s="8" t="s">
        <v>26</v>
      </c>
      <c r="U41" s="8" t="s">
        <v>27</v>
      </c>
      <c r="V41" s="8" t="s">
        <v>28</v>
      </c>
      <c r="W41" s="8" t="s">
        <v>29</v>
      </c>
      <c r="X41" s="8" t="s">
        <v>30</v>
      </c>
    </row>
    <row r="42" spans="5:24" ht="34.5" customHeight="1" x14ac:dyDescent="0.35">
      <c r="P42" t="s">
        <v>18</v>
      </c>
      <c r="Q42" s="59">
        <v>2.7900171268498273</v>
      </c>
      <c r="R42">
        <v>1.959356879749516</v>
      </c>
      <c r="S42">
        <v>1.423945354562719</v>
      </c>
      <c r="T42">
        <v>0.19747462005317951</v>
      </c>
      <c r="U42">
        <v>-1.8431256685310462</v>
      </c>
      <c r="V42">
        <v>7.4231599222307008</v>
      </c>
      <c r="W42">
        <v>-1.8431256685310462</v>
      </c>
      <c r="X42">
        <v>7.4231599222307008</v>
      </c>
    </row>
    <row r="43" spans="5:24" ht="33" customHeight="1" x14ac:dyDescent="0.35">
      <c r="P43" t="s">
        <v>31</v>
      </c>
      <c r="Q43" s="59">
        <v>-1.5992659107295016E-2</v>
      </c>
      <c r="R43">
        <v>1.4630378605818976E-2</v>
      </c>
      <c r="S43">
        <v>-1.0931131406903043</v>
      </c>
      <c r="T43">
        <v>0.31052895484295728</v>
      </c>
      <c r="U43">
        <v>-5.0588007168598806E-2</v>
      </c>
      <c r="V43">
        <v>1.860268895400877E-2</v>
      </c>
      <c r="W43">
        <v>-5.0588007168598806E-2</v>
      </c>
      <c r="X43">
        <v>1.860268895400877E-2</v>
      </c>
    </row>
    <row r="44" spans="5:24" ht="34.5" customHeight="1" thickBot="1" x14ac:dyDescent="0.4">
      <c r="P44" s="7" t="s">
        <v>32</v>
      </c>
      <c r="Q44" s="59">
        <v>5.6631225581415243E-2</v>
      </c>
      <c r="R44" s="7">
        <v>1.9719534255681737E-2</v>
      </c>
      <c r="S44" s="7">
        <v>2.8718338297010355</v>
      </c>
      <c r="T44" s="7">
        <v>2.39291952429036E-2</v>
      </c>
      <c r="U44" s="7">
        <v>1.0001936650315534E-2</v>
      </c>
      <c r="V44" s="7">
        <v>0.10326051451251494</v>
      </c>
      <c r="W44" s="7">
        <v>1.0001936650315534E-2</v>
      </c>
      <c r="X44" s="7">
        <v>0.10326051451251494</v>
      </c>
    </row>
    <row r="45" spans="5:24" ht="18.600000000000001" customHeight="1" x14ac:dyDescent="0.25">
      <c r="P45"/>
      <c r="Q45"/>
      <c r="R45"/>
      <c r="S45"/>
      <c r="T45"/>
      <c r="U45"/>
      <c r="V45"/>
      <c r="W45"/>
      <c r="X45"/>
    </row>
    <row r="46" spans="5:24" ht="18.600000000000001" customHeight="1" x14ac:dyDescent="0.25">
      <c r="P46"/>
      <c r="Q46"/>
      <c r="R46"/>
      <c r="S46"/>
      <c r="T46"/>
      <c r="U46"/>
      <c r="V46"/>
      <c r="W46"/>
      <c r="X46"/>
    </row>
    <row r="47" spans="5:24" ht="30" customHeight="1" x14ac:dyDescent="0.25">
      <c r="P47"/>
      <c r="Q47"/>
      <c r="R47"/>
      <c r="S47"/>
      <c r="T47"/>
      <c r="U47"/>
      <c r="V47"/>
      <c r="W47"/>
      <c r="X47"/>
    </row>
    <row r="48" spans="5:24" ht="16.899999999999999" customHeight="1" x14ac:dyDescent="0.25">
      <c r="N48" s="2"/>
    </row>
    <row r="49" spans="2:14" ht="15" customHeight="1" x14ac:dyDescent="0.25">
      <c r="N49" s="4"/>
    </row>
    <row r="50" spans="2:14" ht="15" customHeight="1" x14ac:dyDescent="0.25">
      <c r="B50" s="82">
        <f>2.79-(0.016*17)+(0.0566*175)</f>
        <v>12.422999999999998</v>
      </c>
      <c r="C50" s="82"/>
      <c r="D50" s="82"/>
      <c r="N50" s="4"/>
    </row>
    <row r="51" spans="2:14" ht="24.75" customHeight="1" x14ac:dyDescent="0.25">
      <c r="B51" s="82"/>
      <c r="C51" s="82"/>
      <c r="D51" s="82"/>
      <c r="N51" s="4"/>
    </row>
    <row r="52" spans="2:14" x14ac:dyDescent="0.25">
      <c r="N52" s="4"/>
    </row>
    <row r="53" spans="2:14" x14ac:dyDescent="0.25">
      <c r="N53" s="4"/>
    </row>
  </sheetData>
  <mergeCells count="5">
    <mergeCell ref="F24:F25"/>
    <mergeCell ref="B50:D51"/>
    <mergeCell ref="E24:E25"/>
    <mergeCell ref="G24:G25"/>
    <mergeCell ref="H24:H25"/>
  </mergeCells>
  <pageMargins left="0.7" right="0.7" top="0.75" bottom="0.7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7ED2-AE7B-4109-A56E-ECCE8D1F7367}">
  <sheetPr>
    <pageSetUpPr fitToPage="1"/>
  </sheetPr>
  <dimension ref="F15:M73"/>
  <sheetViews>
    <sheetView zoomScale="80" zoomScaleNormal="80" workbookViewId="0">
      <selection activeCell="K25" sqref="K2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ht="39" customHeight="1" x14ac:dyDescent="0.25"/>
    <row r="22" spans="6:7" ht="25.5" x14ac:dyDescent="0.25">
      <c r="F22" s="24" t="s">
        <v>48</v>
      </c>
      <c r="G22" s="12" t="s">
        <v>38</v>
      </c>
    </row>
    <row r="23" spans="6:7" ht="25.5" x14ac:dyDescent="0.25">
      <c r="F23" s="12">
        <v>1985</v>
      </c>
      <c r="G23" s="67">
        <v>249770</v>
      </c>
    </row>
    <row r="24" spans="6:7" ht="25.5" x14ac:dyDescent="0.25">
      <c r="F24" s="12">
        <v>1990</v>
      </c>
      <c r="G24" s="67">
        <v>233710</v>
      </c>
    </row>
    <row r="25" spans="6:7" ht="25.5" x14ac:dyDescent="0.25">
      <c r="F25" s="12">
        <v>2000</v>
      </c>
      <c r="G25" s="67">
        <v>158930</v>
      </c>
    </row>
    <row r="26" spans="6:7" ht="25.5" x14ac:dyDescent="0.25">
      <c r="F26" s="12">
        <v>2005</v>
      </c>
      <c r="G26" s="67">
        <v>168158</v>
      </c>
    </row>
    <row r="27" spans="6:7" ht="25.5" x14ac:dyDescent="0.25">
      <c r="F27" s="12">
        <v>2015</v>
      </c>
      <c r="G27" s="67">
        <v>170457</v>
      </c>
    </row>
    <row r="28" spans="6:7" ht="25.5" x14ac:dyDescent="0.25">
      <c r="F28" s="12">
        <v>2020</v>
      </c>
      <c r="G28" s="67">
        <v>166770</v>
      </c>
    </row>
    <row r="30" spans="6:7" ht="27" customHeight="1" x14ac:dyDescent="0.25"/>
    <row r="31" spans="6:7" ht="30.6" customHeight="1" x14ac:dyDescent="0.25"/>
    <row r="32" spans="6:7"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25"/>
      <c r="G73" s="25"/>
    </row>
  </sheetData>
  <pageMargins left="0.7" right="0.7" top="0.75" bottom="0.75" header="0.3" footer="0.3"/>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5:Q73"/>
  <sheetViews>
    <sheetView zoomScale="60" zoomScaleNormal="60" workbookViewId="0">
      <selection activeCell="P24" sqref="P24"/>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17" ht="39" customHeight="1" x14ac:dyDescent="0.25">
      <c r="P15" s="14" t="s">
        <v>56</v>
      </c>
      <c r="Q15" s="68">
        <f>(166710/249770)*100</f>
        <v>66.745405773311447</v>
      </c>
    </row>
    <row r="22" spans="6:7" ht="25.5" x14ac:dyDescent="0.25">
      <c r="F22" s="24" t="s">
        <v>48</v>
      </c>
      <c r="G22" s="12" t="s">
        <v>38</v>
      </c>
    </row>
    <row r="23" spans="6:7" ht="25.5" x14ac:dyDescent="0.25">
      <c r="F23" s="12">
        <v>1985</v>
      </c>
      <c r="G23" s="67">
        <v>249770</v>
      </c>
    </row>
    <row r="24" spans="6:7" ht="25.5" x14ac:dyDescent="0.25">
      <c r="F24" s="12">
        <v>1990</v>
      </c>
      <c r="G24" s="67">
        <v>233710</v>
      </c>
    </row>
    <row r="25" spans="6:7" ht="25.5" x14ac:dyDescent="0.25">
      <c r="F25" s="12">
        <v>2000</v>
      </c>
      <c r="G25" s="67">
        <v>158930</v>
      </c>
    </row>
    <row r="26" spans="6:7" ht="25.5" x14ac:dyDescent="0.25">
      <c r="F26" s="12">
        <v>2005</v>
      </c>
      <c r="G26" s="67">
        <v>168158</v>
      </c>
    </row>
    <row r="27" spans="6:7" ht="25.5" x14ac:dyDescent="0.25">
      <c r="F27" s="12">
        <v>2015</v>
      </c>
      <c r="G27" s="67">
        <v>170457</v>
      </c>
    </row>
    <row r="28" spans="6:7" ht="25.5" x14ac:dyDescent="0.25">
      <c r="F28" s="12">
        <v>2020</v>
      </c>
      <c r="G28" s="67">
        <v>166770</v>
      </c>
    </row>
    <row r="30" spans="6:7" ht="27" customHeight="1" x14ac:dyDescent="0.25"/>
    <row r="31" spans="6:7" ht="30.6" customHeight="1" x14ac:dyDescent="0.25"/>
    <row r="32" spans="6:7"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25"/>
      <c r="G73" s="25"/>
    </row>
  </sheetData>
  <pageMargins left="0.7" right="0.7" top="0.75" bottom="0.75" header="0.3" footer="0.3"/>
  <pageSetup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45D9-CE6E-4751-AE66-3D3B4C827141}">
  <sheetPr>
    <pageSetUpPr fitToPage="1"/>
  </sheetPr>
  <dimension ref="O24:X50"/>
  <sheetViews>
    <sheetView showRowColHeaders="0" zoomScale="50" zoomScaleNormal="50" workbookViewId="0">
      <selection activeCell="T43" sqref="T43"/>
    </sheetView>
  </sheetViews>
  <sheetFormatPr defaultColWidth="9.140625" defaultRowHeight="15" x14ac:dyDescent="0.25"/>
  <cols>
    <col min="1" max="14" width="9.140625" style="26"/>
    <col min="15" max="15" width="10.28515625" style="26" customWidth="1"/>
    <col min="16" max="16" width="9.140625" style="26"/>
    <col min="17" max="17" width="12.5703125" style="26" bestFit="1" customWidth="1"/>
    <col min="18" max="18" width="12.5703125" style="26" customWidth="1"/>
    <col min="19" max="19" width="9.140625" style="26"/>
    <col min="20" max="20" width="20.7109375" style="26" customWidth="1"/>
    <col min="21" max="21" width="17.140625" style="26" customWidth="1"/>
    <col min="22" max="22" width="16.7109375" style="26" customWidth="1"/>
    <col min="23" max="23" width="9.140625" style="26"/>
    <col min="24" max="24" width="20.5703125" style="26" customWidth="1"/>
    <col min="25" max="16384" width="9.140625" style="26"/>
  </cols>
  <sheetData>
    <row r="24" spans="15:24" ht="28.5" x14ac:dyDescent="0.45">
      <c r="P24" s="28" t="s">
        <v>39</v>
      </c>
      <c r="Q24" s="85">
        <v>0.55000000000000004</v>
      </c>
      <c r="R24" s="86"/>
      <c r="T24" s="29">
        <v>0.6</v>
      </c>
      <c r="U24" s="30"/>
      <c r="W24" s="28" t="s">
        <v>50</v>
      </c>
      <c r="X24" s="43"/>
    </row>
    <row r="25" spans="15:24" ht="28.5" x14ac:dyDescent="0.45">
      <c r="P25" s="28" t="s">
        <v>40</v>
      </c>
      <c r="Q25" s="85"/>
      <c r="R25" s="86"/>
      <c r="T25" s="30"/>
      <c r="U25" s="29">
        <v>0.7</v>
      </c>
      <c r="W25" s="28" t="s">
        <v>51</v>
      </c>
      <c r="X25" s="43"/>
    </row>
    <row r="27" spans="15:24" ht="26.25" x14ac:dyDescent="0.25">
      <c r="Q27" s="83"/>
      <c r="R27" s="84"/>
    </row>
    <row r="29" spans="15:24" ht="26.25" x14ac:dyDescent="0.25">
      <c r="X29" s="45">
        <f>X24+X25</f>
        <v>0</v>
      </c>
    </row>
    <row r="30" spans="15:24" ht="26.25" x14ac:dyDescent="0.25">
      <c r="O30" s="31"/>
      <c r="P30" s="31"/>
      <c r="Q30" s="31"/>
      <c r="R30" s="31"/>
    </row>
    <row r="31" spans="15:24" x14ac:dyDescent="0.25">
      <c r="O31" s="32"/>
      <c r="T31" s="32"/>
    </row>
    <row r="33" spans="16:24" x14ac:dyDescent="0.25">
      <c r="T33" s="32"/>
    </row>
    <row r="42" spans="16:24" ht="28.5" x14ac:dyDescent="0.45">
      <c r="P42" s="28" t="s">
        <v>50</v>
      </c>
      <c r="Q42" s="87"/>
      <c r="R42" s="88"/>
      <c r="T42" s="29"/>
      <c r="U42" s="30">
        <v>0.4</v>
      </c>
      <c r="W42" s="28" t="s">
        <v>52</v>
      </c>
      <c r="X42" s="43"/>
    </row>
    <row r="43" spans="16:24" ht="28.5" x14ac:dyDescent="0.45">
      <c r="P43" s="28" t="s">
        <v>51</v>
      </c>
      <c r="Q43" s="87"/>
      <c r="R43" s="88"/>
      <c r="T43" s="30"/>
      <c r="U43" s="29">
        <v>0.7</v>
      </c>
      <c r="W43" s="28" t="s">
        <v>53</v>
      </c>
      <c r="X43" s="43"/>
    </row>
    <row r="47" spans="16:24" ht="26.25" x14ac:dyDescent="0.25">
      <c r="Q47" s="83">
        <f>Q42+Q43+Q44</f>
        <v>0</v>
      </c>
      <c r="R47" s="84"/>
      <c r="X47" s="45">
        <f>X42+X43</f>
        <v>0</v>
      </c>
    </row>
    <row r="48" spans="16:24" x14ac:dyDescent="0.25">
      <c r="T48" s="32"/>
    </row>
    <row r="50" spans="20:20" x14ac:dyDescent="0.25">
      <c r="T50" s="32"/>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O24:X50"/>
  <sheetViews>
    <sheetView showRowColHeaders="0" zoomScale="50" zoomScaleNormal="50" workbookViewId="0">
      <selection activeCell="AI57" sqref="A1:AI57"/>
    </sheetView>
  </sheetViews>
  <sheetFormatPr defaultColWidth="9.140625" defaultRowHeight="15" x14ac:dyDescent="0.25"/>
  <cols>
    <col min="1" max="14" width="9.140625" style="26"/>
    <col min="15" max="15" width="10.28515625" style="26" customWidth="1"/>
    <col min="16" max="16" width="9.140625" style="26"/>
    <col min="17" max="17" width="12.5703125" style="26" bestFit="1" customWidth="1"/>
    <col min="18" max="18" width="12.5703125" style="26" customWidth="1"/>
    <col min="19" max="19" width="9.140625" style="26"/>
    <col min="20" max="20" width="20.7109375" style="26" customWidth="1"/>
    <col min="21" max="21" width="17.140625" style="26" customWidth="1"/>
    <col min="22" max="22" width="16.7109375" style="26" customWidth="1"/>
    <col min="23" max="23" width="9.140625" style="26"/>
    <col min="24" max="24" width="20.5703125" style="26" customWidth="1"/>
    <col min="25" max="16384" width="9.140625" style="26"/>
  </cols>
  <sheetData>
    <row r="24" spans="15:24" ht="28.5" x14ac:dyDescent="0.45">
      <c r="P24" s="28" t="s">
        <v>39</v>
      </c>
      <c r="Q24" s="85">
        <v>0.45</v>
      </c>
      <c r="R24" s="86"/>
      <c r="T24" s="29">
        <v>0.6</v>
      </c>
      <c r="U24" s="30">
        <v>0.4</v>
      </c>
      <c r="W24" s="28" t="s">
        <v>50</v>
      </c>
      <c r="X24" s="43">
        <f>0.45*0.6+0.55*0.3</f>
        <v>0.43500000000000005</v>
      </c>
    </row>
    <row r="25" spans="15:24" ht="28.5" x14ac:dyDescent="0.45">
      <c r="P25" s="28" t="s">
        <v>40</v>
      </c>
      <c r="Q25" s="85">
        <v>0.55000000000000004</v>
      </c>
      <c r="R25" s="86"/>
      <c r="T25" s="30">
        <v>0.3</v>
      </c>
      <c r="U25" s="29">
        <v>0.7</v>
      </c>
      <c r="W25" s="28" t="s">
        <v>51</v>
      </c>
      <c r="X25" s="43">
        <f>0.45*0.4+0.55*0.7</f>
        <v>0.56500000000000006</v>
      </c>
    </row>
    <row r="27" spans="15:24" ht="26.25" x14ac:dyDescent="0.25">
      <c r="Q27" s="83">
        <f>Q24+Q25</f>
        <v>1</v>
      </c>
      <c r="R27" s="84"/>
    </row>
    <row r="29" spans="15:24" ht="26.25" x14ac:dyDescent="0.25">
      <c r="X29" s="45">
        <f>X24+X25</f>
        <v>1</v>
      </c>
    </row>
    <row r="30" spans="15:24" ht="26.25" x14ac:dyDescent="0.25">
      <c r="O30" s="31"/>
      <c r="P30" s="31"/>
      <c r="Q30" s="31"/>
      <c r="R30" s="31"/>
    </row>
    <row r="31" spans="15:24" x14ac:dyDescent="0.25">
      <c r="O31" s="32"/>
      <c r="T31" s="32"/>
    </row>
    <row r="33" spans="16:24" x14ac:dyDescent="0.25">
      <c r="T33" s="32"/>
    </row>
    <row r="42" spans="16:24" ht="28.5" x14ac:dyDescent="0.45">
      <c r="P42" s="28" t="s">
        <v>50</v>
      </c>
      <c r="Q42" s="87">
        <f>X24</f>
        <v>0.43500000000000005</v>
      </c>
      <c r="R42" s="88"/>
      <c r="T42" s="29">
        <v>0.6</v>
      </c>
      <c r="U42" s="30">
        <v>0.4</v>
      </c>
      <c r="W42" s="28" t="s">
        <v>52</v>
      </c>
      <c r="X42" s="43">
        <f>0.465*0.6+0.535*0.3</f>
        <v>0.4395</v>
      </c>
    </row>
    <row r="43" spans="16:24" ht="28.5" x14ac:dyDescent="0.45">
      <c r="P43" s="28" t="s">
        <v>51</v>
      </c>
      <c r="Q43" s="87">
        <f>X25</f>
        <v>0.56500000000000006</v>
      </c>
      <c r="R43" s="88"/>
      <c r="T43" s="30">
        <v>0.3</v>
      </c>
      <c r="U43" s="29">
        <v>0.7</v>
      </c>
      <c r="W43" s="28" t="s">
        <v>53</v>
      </c>
      <c r="X43" s="43">
        <f>0.465*0.4+0.535*0.7</f>
        <v>0.5605</v>
      </c>
    </row>
    <row r="47" spans="16:24" ht="26.25" x14ac:dyDescent="0.25">
      <c r="Q47" s="83">
        <f>Q42+Q43+Q44</f>
        <v>1</v>
      </c>
      <c r="R47" s="84"/>
      <c r="X47" s="45">
        <f>X42+X43</f>
        <v>1</v>
      </c>
    </row>
    <row r="48" spans="16:24" x14ac:dyDescent="0.25">
      <c r="T48" s="32"/>
    </row>
    <row r="50" spans="20:20" x14ac:dyDescent="0.25">
      <c r="T50" s="32"/>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7F44-3BE3-43BD-86C9-3C2F133B84EA}">
  <sheetPr>
    <pageSetUpPr fitToPage="1"/>
  </sheetPr>
  <dimension ref="G18:M44"/>
  <sheetViews>
    <sheetView zoomScale="60" zoomScaleNormal="60" workbookViewId="0">
      <selection activeCell="W28" sqref="W2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0" ht="49.5" x14ac:dyDescent="0.25">
      <c r="G18" s="11" t="s">
        <v>1</v>
      </c>
      <c r="H18" s="11" t="s">
        <v>2</v>
      </c>
      <c r="J18" s="27" t="s">
        <v>37</v>
      </c>
    </row>
    <row r="19" spans="7:10" ht="25.5" x14ac:dyDescent="0.25">
      <c r="G19" s="33">
        <v>1</v>
      </c>
      <c r="H19" s="22">
        <v>15</v>
      </c>
      <c r="J19" s="37"/>
    </row>
    <row r="20" spans="7:10" ht="25.5" x14ac:dyDescent="0.25">
      <c r="G20" s="33">
        <v>2</v>
      </c>
      <c r="H20" s="22">
        <v>17</v>
      </c>
      <c r="J20" s="37"/>
    </row>
    <row r="21" spans="7:10" ht="30" customHeight="1" x14ac:dyDescent="0.25">
      <c r="G21" s="33">
        <v>3</v>
      </c>
      <c r="H21" s="22">
        <v>27</v>
      </c>
    </row>
    <row r="22" spans="7:10" ht="33.75" customHeight="1" x14ac:dyDescent="0.25">
      <c r="G22" s="33">
        <v>4</v>
      </c>
      <c r="H22" s="57"/>
      <c r="J22" s="40"/>
    </row>
    <row r="23" spans="7:10" ht="27" customHeight="1" x14ac:dyDescent="0.25">
      <c r="G23" s="38"/>
    </row>
    <row r="24" spans="7:10" ht="21" customHeight="1" x14ac:dyDescent="0.25"/>
    <row r="25" spans="7:10" ht="21" customHeight="1" x14ac:dyDescent="0.25"/>
    <row r="26" spans="7:10" ht="21" customHeight="1" x14ac:dyDescent="0.25"/>
    <row r="27" spans="7:10" ht="21" customHeight="1" x14ac:dyDescent="0.25"/>
    <row r="28" spans="7:10" ht="53.25" customHeight="1" x14ac:dyDescent="0.25">
      <c r="G28" s="11" t="s">
        <v>1</v>
      </c>
      <c r="H28" s="11" t="s">
        <v>2</v>
      </c>
      <c r="J28" s="27" t="s">
        <v>37</v>
      </c>
    </row>
    <row r="29" spans="7:10" ht="21" customHeight="1" x14ac:dyDescent="0.25">
      <c r="G29" s="33">
        <v>1</v>
      </c>
      <c r="H29" s="22">
        <v>15</v>
      </c>
      <c r="J29" s="38"/>
    </row>
    <row r="30" spans="7:10" ht="25.15" customHeight="1" x14ac:dyDescent="0.25">
      <c r="G30" s="33">
        <v>2</v>
      </c>
      <c r="H30" s="22">
        <v>17</v>
      </c>
      <c r="J30" s="37"/>
    </row>
    <row r="31" spans="7:10" ht="22.9" customHeight="1" x14ac:dyDescent="0.25">
      <c r="G31" s="33">
        <v>3</v>
      </c>
      <c r="H31" s="22">
        <v>27</v>
      </c>
      <c r="J31" s="37"/>
    </row>
    <row r="32" spans="7:10" ht="23.25" customHeight="1" x14ac:dyDescent="0.25">
      <c r="G32" s="33">
        <v>4</v>
      </c>
      <c r="H32" s="22">
        <v>8</v>
      </c>
      <c r="J32" s="39"/>
    </row>
    <row r="33" spans="7:13" ht="33" customHeight="1" x14ac:dyDescent="0.25">
      <c r="G33" s="12">
        <v>5</v>
      </c>
      <c r="H33" s="57"/>
      <c r="J33" s="56"/>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G18:M44"/>
  <sheetViews>
    <sheetView zoomScale="60" zoomScaleNormal="60" workbookViewId="0">
      <selection activeCell="Y44" sqref="A1:Y44"/>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0" ht="49.5" x14ac:dyDescent="0.25">
      <c r="G18" s="11" t="s">
        <v>1</v>
      </c>
      <c r="H18" s="11" t="s">
        <v>2</v>
      </c>
      <c r="J18" s="27" t="s">
        <v>37</v>
      </c>
    </row>
    <row r="19" spans="7:10" ht="25.5" x14ac:dyDescent="0.25">
      <c r="G19" s="33">
        <v>1</v>
      </c>
      <c r="H19" s="22">
        <v>13</v>
      </c>
      <c r="J19" s="37"/>
    </row>
    <row r="20" spans="7:10" ht="25.5" x14ac:dyDescent="0.25">
      <c r="G20" s="33">
        <v>2</v>
      </c>
      <c r="H20" s="22">
        <v>11</v>
      </c>
      <c r="J20" s="37"/>
    </row>
    <row r="21" spans="7:10" ht="30" customHeight="1" x14ac:dyDescent="0.25">
      <c r="G21" s="33">
        <v>3</v>
      </c>
      <c r="H21" s="22">
        <v>7</v>
      </c>
    </row>
    <row r="22" spans="7:10" ht="33.75" customHeight="1" x14ac:dyDescent="0.25">
      <c r="G22" s="33">
        <v>4</v>
      </c>
      <c r="H22" s="57">
        <f>J22</f>
        <v>10.333333333333334</v>
      </c>
      <c r="J22" s="40">
        <f>(H19+H20+H21)/3</f>
        <v>10.333333333333334</v>
      </c>
    </row>
    <row r="23" spans="7:10" ht="27" customHeight="1" x14ac:dyDescent="0.25">
      <c r="G23" s="38"/>
    </row>
    <row r="24" spans="7:10" ht="21" customHeight="1" x14ac:dyDescent="0.25"/>
    <row r="25" spans="7:10" ht="21" customHeight="1" x14ac:dyDescent="0.25"/>
    <row r="26" spans="7:10" ht="21" customHeight="1" x14ac:dyDescent="0.25"/>
    <row r="27" spans="7:10" ht="21" customHeight="1" x14ac:dyDescent="0.25"/>
    <row r="28" spans="7:10" ht="53.25" customHeight="1" x14ac:dyDescent="0.25">
      <c r="G28" s="11" t="s">
        <v>1</v>
      </c>
      <c r="H28" s="11" t="s">
        <v>2</v>
      </c>
      <c r="J28" s="27" t="s">
        <v>37</v>
      </c>
    </row>
    <row r="29" spans="7:10" ht="21" customHeight="1" x14ac:dyDescent="0.25">
      <c r="G29" s="33">
        <v>1</v>
      </c>
      <c r="H29" s="12">
        <v>10</v>
      </c>
      <c r="J29" s="38"/>
    </row>
    <row r="30" spans="7:10" ht="25.15" customHeight="1" x14ac:dyDescent="0.25">
      <c r="G30" s="33">
        <v>2</v>
      </c>
      <c r="H30" s="22">
        <v>6</v>
      </c>
      <c r="J30" s="37"/>
    </row>
    <row r="31" spans="7:10" ht="22.9" customHeight="1" x14ac:dyDescent="0.25">
      <c r="G31" s="33">
        <v>3</v>
      </c>
      <c r="H31" s="22">
        <v>7</v>
      </c>
      <c r="J31" s="37"/>
    </row>
    <row r="32" spans="7:10" ht="23.25" customHeight="1" x14ac:dyDescent="0.25">
      <c r="G32" s="33">
        <v>4</v>
      </c>
      <c r="H32" s="22">
        <v>8</v>
      </c>
      <c r="J32" s="39"/>
    </row>
    <row r="33" spans="7:13" ht="33" customHeight="1" x14ac:dyDescent="0.25">
      <c r="G33" s="12">
        <v>5</v>
      </c>
      <c r="H33" s="57">
        <f>J33</f>
        <v>7</v>
      </c>
      <c r="J33" s="56">
        <f>(H30+H31+H32)/3</f>
        <v>7</v>
      </c>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FDAB-FAA5-49EA-9550-CB431E1877C1}">
  <sheetPr>
    <pageSetUpPr fitToPage="1"/>
  </sheetPr>
  <dimension ref="G23:M53"/>
  <sheetViews>
    <sheetView zoomScale="60" zoomScaleNormal="60" workbookViewId="0">
      <selection activeCell="I47" sqref="I47:I5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3" t="s">
        <v>1</v>
      </c>
      <c r="H29" s="13" t="s">
        <v>2</v>
      </c>
      <c r="I29" s="13" t="s">
        <v>5</v>
      </c>
      <c r="J29" s="50" t="s">
        <v>6</v>
      </c>
      <c r="M29" s="2"/>
    </row>
    <row r="30" spans="7:13" ht="33" customHeight="1" x14ac:dyDescent="0.25">
      <c r="G30" s="14">
        <v>1</v>
      </c>
      <c r="H30" s="60">
        <v>95</v>
      </c>
      <c r="I30" s="58"/>
      <c r="J30" s="48"/>
      <c r="M30" s="4"/>
    </row>
    <row r="31" spans="7:13" ht="27" x14ac:dyDescent="0.25">
      <c r="G31" s="14">
        <v>2</v>
      </c>
      <c r="H31" s="60">
        <v>105</v>
      </c>
      <c r="I31" s="58"/>
      <c r="J31" s="52"/>
      <c r="M31" s="4"/>
    </row>
    <row r="32" spans="7:13" ht="27" x14ac:dyDescent="0.25">
      <c r="G32" s="14">
        <v>3</v>
      </c>
      <c r="H32" s="60">
        <v>110</v>
      </c>
      <c r="I32" s="58"/>
      <c r="J32" s="53"/>
      <c r="M32" s="4"/>
    </row>
    <row r="33" spans="7:13" ht="27" x14ac:dyDescent="0.25">
      <c r="G33" s="14">
        <v>4</v>
      </c>
      <c r="H33" s="60">
        <v>115</v>
      </c>
      <c r="I33" s="58"/>
      <c r="J33" s="53"/>
      <c r="M33" s="4"/>
    </row>
    <row r="34" spans="7:13" ht="27" x14ac:dyDescent="0.25">
      <c r="G34" s="14">
        <v>5</v>
      </c>
      <c r="H34" s="60">
        <v>120</v>
      </c>
      <c r="I34" s="58"/>
      <c r="J34" s="48"/>
      <c r="M34" s="4"/>
    </row>
    <row r="35" spans="7:13" ht="31.5" customHeight="1" x14ac:dyDescent="0.25">
      <c r="G35" s="17">
        <v>6</v>
      </c>
      <c r="H35" s="14"/>
      <c r="I35" s="15"/>
      <c r="J35" s="51"/>
      <c r="M35" s="4"/>
    </row>
    <row r="46" spans="7:13" ht="27" x14ac:dyDescent="0.25">
      <c r="G46" s="13" t="s">
        <v>1</v>
      </c>
      <c r="H46" s="13" t="s">
        <v>2</v>
      </c>
      <c r="I46" s="13" t="s">
        <v>5</v>
      </c>
      <c r="J46" s="50" t="s">
        <v>6</v>
      </c>
    </row>
    <row r="47" spans="7:13" ht="27" x14ac:dyDescent="0.25">
      <c r="G47" s="14">
        <v>1</v>
      </c>
      <c r="H47" s="14">
        <v>95</v>
      </c>
      <c r="I47" s="58"/>
      <c r="J47" s="55"/>
    </row>
    <row r="48" spans="7:13" ht="27" x14ac:dyDescent="0.25">
      <c r="G48" s="14">
        <v>2</v>
      </c>
      <c r="H48" s="60">
        <v>105</v>
      </c>
      <c r="I48" s="58"/>
      <c r="J48" s="53"/>
    </row>
    <row r="49" spans="7:10" ht="27" x14ac:dyDescent="0.25">
      <c r="G49" s="14">
        <v>3</v>
      </c>
      <c r="H49" s="60">
        <v>110</v>
      </c>
      <c r="I49" s="58"/>
      <c r="J49" s="53"/>
    </row>
    <row r="50" spans="7:10" ht="27" x14ac:dyDescent="0.25">
      <c r="G50" s="14">
        <v>4</v>
      </c>
      <c r="H50" s="60">
        <v>115</v>
      </c>
      <c r="I50" s="58"/>
      <c r="J50" s="53"/>
    </row>
    <row r="51" spans="7:10" ht="27" x14ac:dyDescent="0.25">
      <c r="G51" s="14">
        <v>5</v>
      </c>
      <c r="H51" s="60">
        <v>120</v>
      </c>
      <c r="I51" s="58"/>
      <c r="J51" s="53"/>
    </row>
    <row r="52" spans="7:10" ht="27" x14ac:dyDescent="0.25">
      <c r="G52" s="14">
        <v>6</v>
      </c>
      <c r="H52" s="60">
        <v>35</v>
      </c>
      <c r="I52" s="58"/>
      <c r="J52" s="53"/>
    </row>
    <row r="53" spans="7:10" ht="27" x14ac:dyDescent="0.25">
      <c r="G53" s="17">
        <v>7</v>
      </c>
      <c r="H53" s="14"/>
      <c r="I53" s="15"/>
      <c r="J53" s="54"/>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G23:M53"/>
  <sheetViews>
    <sheetView zoomScale="60" zoomScaleNormal="60" workbookViewId="0">
      <selection activeCell="W60" sqref="A1:W6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3" t="s">
        <v>1</v>
      </c>
      <c r="H29" s="13" t="s">
        <v>2</v>
      </c>
      <c r="I29" s="13" t="s">
        <v>5</v>
      </c>
      <c r="J29" s="50" t="s">
        <v>6</v>
      </c>
      <c r="M29" s="2"/>
    </row>
    <row r="30" spans="7:13" ht="33" customHeight="1" x14ac:dyDescent="0.25">
      <c r="G30" s="14">
        <v>1</v>
      </c>
      <c r="H30" s="60">
        <v>100</v>
      </c>
      <c r="I30" s="58">
        <v>0.1</v>
      </c>
      <c r="J30" s="48"/>
      <c r="M30" s="4"/>
    </row>
    <row r="31" spans="7:13" ht="27" x14ac:dyDescent="0.25">
      <c r="G31" s="14">
        <v>2</v>
      </c>
      <c r="H31" s="60">
        <v>105</v>
      </c>
      <c r="I31" s="58">
        <v>0.1</v>
      </c>
      <c r="J31" s="52"/>
      <c r="M31" s="4"/>
    </row>
    <row r="32" spans="7:13" ht="27" x14ac:dyDescent="0.25">
      <c r="G32" s="14">
        <v>3</v>
      </c>
      <c r="H32" s="60">
        <v>110</v>
      </c>
      <c r="I32" s="58">
        <v>0.15</v>
      </c>
      <c r="J32" s="53"/>
      <c r="M32" s="4"/>
    </row>
    <row r="33" spans="7:13" ht="27" x14ac:dyDescent="0.25">
      <c r="G33" s="14">
        <v>4</v>
      </c>
      <c r="H33" s="60">
        <v>115</v>
      </c>
      <c r="I33" s="58">
        <v>0.25</v>
      </c>
      <c r="J33" s="53"/>
      <c r="M33" s="4"/>
    </row>
    <row r="34" spans="7:13" ht="27" x14ac:dyDescent="0.25">
      <c r="G34" s="14">
        <v>5</v>
      </c>
      <c r="H34" s="60">
        <v>120</v>
      </c>
      <c r="I34" s="58">
        <v>0.4</v>
      </c>
      <c r="J34" s="48"/>
      <c r="M34" s="4"/>
    </row>
    <row r="35" spans="7:13" ht="31.5" customHeight="1" x14ac:dyDescent="0.25">
      <c r="G35" s="17">
        <v>6</v>
      </c>
      <c r="H35" s="14"/>
      <c r="I35" s="15"/>
      <c r="J35" s="51">
        <f>H30*0.1+H31*0.1+H32*0.15+H33*0.25+H34*0.4</f>
        <v>113.75</v>
      </c>
      <c r="M35" s="4"/>
    </row>
    <row r="46" spans="7:13" ht="27" x14ac:dyDescent="0.25">
      <c r="G46" s="13" t="s">
        <v>1</v>
      </c>
      <c r="H46" s="13" t="s">
        <v>2</v>
      </c>
      <c r="I46" s="13" t="s">
        <v>5</v>
      </c>
      <c r="J46" s="50" t="s">
        <v>6</v>
      </c>
    </row>
    <row r="47" spans="7:13" ht="27" x14ac:dyDescent="0.25">
      <c r="G47" s="14">
        <v>1</v>
      </c>
      <c r="H47" s="14">
        <v>100</v>
      </c>
      <c r="I47" s="14"/>
      <c r="J47" s="55"/>
    </row>
    <row r="48" spans="7:13" ht="27" x14ac:dyDescent="0.25">
      <c r="G48" s="14">
        <v>2</v>
      </c>
      <c r="H48" s="60">
        <v>105</v>
      </c>
      <c r="I48" s="58">
        <v>0.1</v>
      </c>
      <c r="J48" s="53"/>
    </row>
    <row r="49" spans="7:10" ht="27" x14ac:dyDescent="0.25">
      <c r="G49" s="14">
        <v>3</v>
      </c>
      <c r="H49" s="60">
        <v>110</v>
      </c>
      <c r="I49" s="58">
        <v>0.1</v>
      </c>
      <c r="J49" s="53"/>
    </row>
    <row r="50" spans="7:10" ht="27" x14ac:dyDescent="0.25">
      <c r="G50" s="14">
        <v>4</v>
      </c>
      <c r="H50" s="60">
        <v>115</v>
      </c>
      <c r="I50" s="58">
        <v>0.15</v>
      </c>
      <c r="J50" s="53"/>
    </row>
    <row r="51" spans="7:10" ht="27" x14ac:dyDescent="0.25">
      <c r="G51" s="14">
        <v>5</v>
      </c>
      <c r="H51" s="60">
        <v>120</v>
      </c>
      <c r="I51" s="58">
        <v>0.25</v>
      </c>
      <c r="J51" s="53"/>
    </row>
    <row r="52" spans="7:10" ht="27" x14ac:dyDescent="0.25">
      <c r="G52" s="14">
        <v>6</v>
      </c>
      <c r="H52" s="60">
        <v>35</v>
      </c>
      <c r="I52" s="58">
        <v>0.4</v>
      </c>
      <c r="J52" s="53"/>
    </row>
    <row r="53" spans="7:10" ht="27" x14ac:dyDescent="0.25">
      <c r="G53" s="17">
        <v>7</v>
      </c>
      <c r="H53" s="14"/>
      <c r="I53" s="15"/>
      <c r="J53" s="54">
        <f>105*0.1+110*0.1+115*0.15+120*0.25+35*0.4</f>
        <v>82.75</v>
      </c>
    </row>
  </sheetData>
  <pageMargins left="0.7" right="0.7" top="0.75" bottom="0.75" header="0.3" footer="0.3"/>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474A-FD35-422B-8CA8-530CD9E92FFB}">
  <sheetPr>
    <pageSetUpPr fitToPage="1"/>
  </sheetPr>
  <dimension ref="B19:M72"/>
  <sheetViews>
    <sheetView zoomScale="60" zoomScaleNormal="60" workbookViewId="0">
      <selection activeCell="O28" sqref="O2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5.7109375" style="3" customWidth="1"/>
    <col min="12" max="12" width="16.7109375" style="3" customWidth="1"/>
    <col min="13" max="13" width="18.5703125" style="3" customWidth="1"/>
    <col min="14" max="14" width="25.85546875" style="3" customWidth="1"/>
    <col min="15" max="15" width="25" style="3" customWidth="1"/>
    <col min="16" max="16" width="26.140625"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19" spans="6:9" ht="36.6" customHeight="1" x14ac:dyDescent="0.25"/>
    <row r="20" spans="6:9" ht="2.25" customHeight="1" x14ac:dyDescent="0.25"/>
    <row r="21" spans="6:9" ht="33.6" customHeight="1" x14ac:dyDescent="0.25">
      <c r="F21" s="16"/>
      <c r="G21" s="16"/>
      <c r="H21" s="89" t="s">
        <v>6</v>
      </c>
      <c r="I21" s="90"/>
    </row>
    <row r="22" spans="6:9" ht="47.45" customHeight="1" x14ac:dyDescent="0.35">
      <c r="F22" s="19" t="s">
        <v>1</v>
      </c>
      <c r="G22" s="20" t="s">
        <v>36</v>
      </c>
      <c r="H22" s="35" t="s">
        <v>34</v>
      </c>
      <c r="I22" s="36" t="s">
        <v>35</v>
      </c>
    </row>
    <row r="23" spans="6:9" ht="28.15" customHeight="1" x14ac:dyDescent="0.25">
      <c r="F23" s="21">
        <v>1</v>
      </c>
      <c r="G23" s="21">
        <v>48</v>
      </c>
      <c r="H23" s="21">
        <v>498</v>
      </c>
      <c r="I23" s="21">
        <v>489</v>
      </c>
    </row>
    <row r="24" spans="6:9" ht="32.450000000000003" customHeight="1" x14ac:dyDescent="0.25">
      <c r="F24" s="21">
        <v>2</v>
      </c>
      <c r="G24" s="21">
        <v>49</v>
      </c>
      <c r="H24" s="21">
        <v>494</v>
      </c>
      <c r="I24" s="21">
        <v>475</v>
      </c>
    </row>
    <row r="25" spans="6:9" ht="25.9" customHeight="1" x14ac:dyDescent="0.25">
      <c r="F25" s="21">
        <v>3</v>
      </c>
      <c r="G25" s="21">
        <v>50</v>
      </c>
      <c r="H25" s="21">
        <v>481</v>
      </c>
      <c r="I25" s="21">
        <v>490</v>
      </c>
    </row>
    <row r="26" spans="6:9" ht="25.9" customHeight="1" x14ac:dyDescent="0.25">
      <c r="F26" s="21">
        <v>4</v>
      </c>
      <c r="G26" s="21">
        <v>75</v>
      </c>
      <c r="H26" s="21">
        <v>480</v>
      </c>
      <c r="I26" s="21">
        <v>465</v>
      </c>
    </row>
    <row r="27" spans="6:9" ht="34.9" customHeight="1" x14ac:dyDescent="0.25">
      <c r="F27" s="21">
        <v>5</v>
      </c>
      <c r="G27" s="21">
        <v>83</v>
      </c>
      <c r="H27" s="21">
        <v>497</v>
      </c>
      <c r="I27" s="21">
        <v>487</v>
      </c>
    </row>
    <row r="28" spans="6:9" ht="31.15" customHeight="1" x14ac:dyDescent="0.25">
      <c r="F28" s="21">
        <v>6</v>
      </c>
      <c r="G28" s="21">
        <v>492</v>
      </c>
      <c r="H28" s="21">
        <v>477</v>
      </c>
      <c r="I28" s="21">
        <v>492</v>
      </c>
    </row>
    <row r="29" spans="6:9" ht="31.5" customHeight="1" x14ac:dyDescent="0.25">
      <c r="F29" s="21">
        <v>7</v>
      </c>
      <c r="G29" s="21">
        <v>590</v>
      </c>
      <c r="H29" s="21">
        <v>477</v>
      </c>
      <c r="I29" s="21">
        <v>492</v>
      </c>
    </row>
    <row r="30" spans="6:9" ht="16.899999999999999" customHeight="1" x14ac:dyDescent="0.25"/>
    <row r="31" spans="6:9" ht="16.899999999999999" customHeight="1" x14ac:dyDescent="0.25"/>
    <row r="32" spans="6:9" ht="19.899999999999999" customHeight="1" x14ac:dyDescent="0.25"/>
    <row r="33" spans="3:13" ht="54" customHeight="1" x14ac:dyDescent="0.25"/>
    <row r="34" spans="3:13" ht="27" customHeight="1" x14ac:dyDescent="0.25"/>
    <row r="35" spans="3:13" ht="31.9" customHeight="1" x14ac:dyDescent="0.25"/>
    <row r="36" spans="3:13" ht="22.9" customHeight="1" x14ac:dyDescent="0.25">
      <c r="F36" s="16"/>
      <c r="G36" s="16"/>
      <c r="H36" s="16"/>
      <c r="I36" s="16"/>
      <c r="K36" s="16"/>
    </row>
    <row r="37" spans="3:13" ht="26.45" customHeight="1" x14ac:dyDescent="0.25">
      <c r="E37" s="16"/>
      <c r="F37" s="16"/>
      <c r="G37" s="16"/>
      <c r="H37" s="16"/>
      <c r="I37" s="16"/>
      <c r="K37" s="16"/>
    </row>
    <row r="38" spans="3:13" ht="30" customHeight="1" x14ac:dyDescent="0.25">
      <c r="E38" s="16"/>
      <c r="F38" s="16"/>
      <c r="G38" s="16"/>
      <c r="H38" s="16"/>
      <c r="I38" s="16"/>
      <c r="K38" s="16"/>
    </row>
    <row r="39" spans="3:13" ht="34.9" customHeight="1" x14ac:dyDescent="0.25">
      <c r="E39" s="16"/>
      <c r="F39" s="16"/>
      <c r="G39" s="16"/>
      <c r="H39" s="16"/>
      <c r="I39" s="16"/>
      <c r="J39" s="16"/>
      <c r="K39" s="16"/>
    </row>
    <row r="40" spans="3:13" ht="24" customHeight="1" x14ac:dyDescent="0.25">
      <c r="E40" s="16"/>
      <c r="F40" s="16"/>
      <c r="G40" s="16"/>
      <c r="H40" s="16"/>
      <c r="I40" s="16"/>
      <c r="J40" s="16"/>
      <c r="K40" s="16"/>
    </row>
    <row r="41" spans="3:13" ht="24.6" customHeight="1" x14ac:dyDescent="0.25">
      <c r="E41" s="16"/>
      <c r="F41" s="16"/>
      <c r="G41" s="16"/>
      <c r="H41" s="16"/>
      <c r="I41" s="16"/>
      <c r="J41" s="16"/>
      <c r="K41" s="16"/>
    </row>
    <row r="42" spans="3:13" ht="22.15" customHeight="1" x14ac:dyDescent="0.25">
      <c r="E42" s="16"/>
      <c r="F42" s="16"/>
      <c r="G42" s="16"/>
      <c r="H42" s="16"/>
      <c r="I42" s="16"/>
      <c r="J42" s="16"/>
      <c r="K42" s="16"/>
    </row>
    <row r="43" spans="3:13" ht="21.6" customHeight="1" x14ac:dyDescent="0.25">
      <c r="E43" s="16"/>
      <c r="F43" s="16"/>
      <c r="G43" s="16"/>
      <c r="H43" s="16"/>
      <c r="I43" s="16"/>
      <c r="J43" s="16"/>
      <c r="K43" s="16"/>
    </row>
    <row r="44" spans="3:13" ht="27.6" customHeight="1" x14ac:dyDescent="0.25">
      <c r="E44" s="16"/>
      <c r="F44" s="16"/>
      <c r="G44" s="16"/>
      <c r="H44" s="16"/>
      <c r="I44" s="16"/>
      <c r="J44" s="16"/>
      <c r="K44" s="16"/>
    </row>
    <row r="45" spans="3:13" x14ac:dyDescent="0.25">
      <c r="C45" s="16"/>
      <c r="D45" s="16"/>
      <c r="E45" s="16"/>
      <c r="F45" s="16"/>
      <c r="G45" s="16"/>
      <c r="H45" s="16"/>
      <c r="I45" s="16"/>
      <c r="J45" s="16"/>
      <c r="K45" s="16"/>
    </row>
    <row r="46" spans="3:13" x14ac:dyDescent="0.25">
      <c r="C46" s="16"/>
      <c r="D46" s="16"/>
      <c r="E46" s="16"/>
      <c r="F46" s="16"/>
      <c r="G46" s="16"/>
      <c r="H46" s="16"/>
      <c r="I46" s="16"/>
      <c r="J46" s="16"/>
      <c r="K46" s="16"/>
    </row>
    <row r="47" spans="3:13" x14ac:dyDescent="0.25">
      <c r="C47" s="16"/>
      <c r="D47" s="16"/>
      <c r="E47" s="16"/>
      <c r="F47" s="16"/>
      <c r="G47" s="16"/>
      <c r="H47" s="16"/>
      <c r="I47" s="16"/>
      <c r="J47" s="16"/>
    </row>
    <row r="48" spans="3:13" ht="15" customHeight="1" x14ac:dyDescent="0.25">
      <c r="C48" s="16"/>
      <c r="D48" s="16"/>
      <c r="E48" s="16"/>
      <c r="F48" s="16"/>
      <c r="G48" s="16"/>
      <c r="H48" s="16"/>
      <c r="I48" s="16"/>
      <c r="J48" s="16"/>
      <c r="M48" s="4"/>
    </row>
    <row r="49" spans="2:13" ht="14.45" customHeight="1" x14ac:dyDescent="0.25">
      <c r="B49" s="10"/>
      <c r="C49" s="16"/>
      <c r="D49" s="16"/>
      <c r="E49" s="16"/>
      <c r="F49" s="16"/>
      <c r="G49" s="16"/>
      <c r="H49" s="16"/>
      <c r="I49" s="16"/>
      <c r="J49" s="16"/>
      <c r="K49" s="16"/>
      <c r="M49" s="4"/>
    </row>
    <row r="50" spans="2:13" ht="14.45" customHeight="1" x14ac:dyDescent="0.25">
      <c r="B50" s="10"/>
      <c r="C50" s="16"/>
      <c r="D50" s="16"/>
      <c r="E50" s="16"/>
      <c r="F50" s="16"/>
      <c r="G50" s="16"/>
      <c r="H50" s="16"/>
      <c r="I50" s="16"/>
      <c r="J50" s="16"/>
      <c r="K50" s="16"/>
      <c r="M50" s="4"/>
    </row>
    <row r="51" spans="2:13" x14ac:dyDescent="0.25">
      <c r="C51" s="16"/>
      <c r="D51" s="16"/>
      <c r="E51" s="16"/>
      <c r="F51" s="16"/>
      <c r="G51" s="16"/>
      <c r="H51" s="16"/>
      <c r="I51" s="16"/>
      <c r="J51" s="16"/>
      <c r="K51" s="16"/>
      <c r="M51" s="4"/>
    </row>
    <row r="52" spans="2:13" x14ac:dyDescent="0.25">
      <c r="C52" s="16"/>
      <c r="D52" s="16"/>
      <c r="E52" s="16"/>
      <c r="F52" s="16"/>
      <c r="G52" s="16"/>
      <c r="H52" s="16"/>
      <c r="I52" s="16"/>
      <c r="J52" s="16"/>
      <c r="K52" s="16"/>
      <c r="M52" s="4"/>
    </row>
    <row r="53" spans="2:13" x14ac:dyDescent="0.25">
      <c r="C53" s="16"/>
      <c r="D53" s="16"/>
      <c r="E53" s="16"/>
      <c r="F53" s="16"/>
      <c r="G53" s="16"/>
      <c r="H53" s="16"/>
      <c r="I53" s="16"/>
      <c r="J53" s="16"/>
      <c r="K53" s="16"/>
    </row>
    <row r="54" spans="2:13" x14ac:dyDescent="0.25">
      <c r="C54" s="16"/>
      <c r="D54" s="16"/>
      <c r="E54" s="16"/>
      <c r="F54" s="16"/>
      <c r="G54" s="16"/>
      <c r="H54" s="16"/>
      <c r="I54" s="16"/>
      <c r="J54" s="16"/>
      <c r="K54" s="16"/>
    </row>
    <row r="55" spans="2:13" x14ac:dyDescent="0.25">
      <c r="C55" s="16"/>
      <c r="D55" s="16"/>
      <c r="E55" s="16"/>
      <c r="F55" s="16"/>
      <c r="G55" s="16"/>
      <c r="H55" s="16"/>
      <c r="I55" s="16"/>
      <c r="J55" s="16"/>
      <c r="K55" s="16"/>
    </row>
    <row r="56" spans="2:13" x14ac:dyDescent="0.25">
      <c r="C56" s="16"/>
      <c r="D56" s="16"/>
      <c r="E56" s="16"/>
      <c r="F56" s="16"/>
      <c r="G56" s="16"/>
      <c r="H56" s="16"/>
      <c r="I56" s="16"/>
      <c r="J56" s="16"/>
      <c r="K56" s="16"/>
    </row>
    <row r="57" spans="2:13" x14ac:dyDescent="0.25">
      <c r="C57" s="16"/>
      <c r="D57" s="16"/>
      <c r="E57" s="16"/>
      <c r="F57" s="16"/>
      <c r="G57" s="16"/>
      <c r="H57" s="16"/>
      <c r="I57" s="16"/>
      <c r="J57" s="16"/>
      <c r="K57" s="16"/>
    </row>
    <row r="58" spans="2:13" x14ac:dyDescent="0.25">
      <c r="C58" s="16"/>
      <c r="D58" s="16"/>
      <c r="E58" s="16"/>
      <c r="F58" s="16"/>
      <c r="G58" s="16"/>
      <c r="H58" s="16"/>
      <c r="I58" s="16"/>
      <c r="J58" s="16"/>
      <c r="K58" s="16"/>
    </row>
    <row r="59" spans="2:13" x14ac:dyDescent="0.25">
      <c r="C59" s="16"/>
      <c r="D59" s="16"/>
      <c r="E59" s="16"/>
      <c r="F59" s="16"/>
      <c r="G59" s="16"/>
      <c r="H59" s="16"/>
      <c r="I59" s="16"/>
      <c r="J59" s="16"/>
      <c r="K59" s="16"/>
    </row>
    <row r="60" spans="2:13" x14ac:dyDescent="0.25">
      <c r="C60" s="16"/>
      <c r="D60" s="16"/>
      <c r="E60" s="16"/>
      <c r="F60" s="16"/>
      <c r="G60" s="16"/>
      <c r="H60" s="16"/>
      <c r="I60" s="16"/>
      <c r="J60" s="16"/>
      <c r="K60" s="16"/>
    </row>
    <row r="61" spans="2:13" x14ac:dyDescent="0.25">
      <c r="C61" s="16"/>
      <c r="D61" s="16"/>
      <c r="E61" s="16"/>
      <c r="F61" s="16"/>
      <c r="G61" s="16"/>
      <c r="H61" s="16"/>
      <c r="I61" s="16"/>
      <c r="J61" s="16"/>
      <c r="K61" s="16"/>
    </row>
    <row r="62" spans="2:13" x14ac:dyDescent="0.25">
      <c r="C62" s="16"/>
      <c r="D62" s="16"/>
      <c r="E62" s="16"/>
      <c r="F62" s="16"/>
      <c r="G62" s="16"/>
      <c r="H62" s="16"/>
      <c r="I62" s="16"/>
      <c r="J62" s="16"/>
      <c r="K62" s="16"/>
    </row>
    <row r="63" spans="2:13" x14ac:dyDescent="0.25">
      <c r="C63" s="16"/>
      <c r="D63" s="16"/>
      <c r="E63" s="16"/>
      <c r="F63" s="16"/>
      <c r="G63" s="16"/>
      <c r="H63" s="16"/>
      <c r="I63" s="16"/>
      <c r="J63" s="16"/>
      <c r="K63" s="16"/>
    </row>
    <row r="64" spans="2:13" x14ac:dyDescent="0.25">
      <c r="C64" s="16"/>
      <c r="D64" s="16"/>
      <c r="E64" s="16"/>
      <c r="F64" s="16"/>
      <c r="G64" s="16"/>
      <c r="H64" s="16"/>
      <c r="I64" s="16"/>
      <c r="J64" s="16"/>
      <c r="K64" s="16"/>
    </row>
    <row r="65" spans="3:11" x14ac:dyDescent="0.25">
      <c r="C65" s="16"/>
      <c r="D65" s="16"/>
      <c r="E65" s="16"/>
      <c r="F65" s="16"/>
      <c r="G65" s="16"/>
      <c r="H65" s="16"/>
      <c r="I65" s="16"/>
      <c r="J65" s="16"/>
      <c r="K65" s="16"/>
    </row>
    <row r="66" spans="3:11" x14ac:dyDescent="0.25">
      <c r="C66" s="16"/>
      <c r="D66" s="16"/>
      <c r="E66" s="16"/>
      <c r="F66" s="16"/>
      <c r="G66" s="16"/>
      <c r="H66" s="16"/>
      <c r="I66" s="16"/>
      <c r="J66" s="16"/>
      <c r="K66" s="16"/>
    </row>
    <row r="67" spans="3:11" ht="15" customHeight="1" x14ac:dyDescent="0.25">
      <c r="C67" s="16"/>
      <c r="D67" s="16"/>
      <c r="E67" s="16"/>
      <c r="F67" s="16"/>
      <c r="G67" s="16"/>
      <c r="H67" s="16"/>
      <c r="I67" s="16"/>
      <c r="J67" s="16"/>
      <c r="K67" s="16"/>
    </row>
    <row r="68" spans="3:11" ht="15" customHeight="1" x14ac:dyDescent="0.25">
      <c r="C68" s="16"/>
      <c r="D68" s="16"/>
      <c r="E68" s="16"/>
      <c r="F68" s="16"/>
      <c r="G68" s="16"/>
      <c r="H68" s="16"/>
      <c r="I68" s="16"/>
      <c r="J68" s="16"/>
      <c r="K68" s="16"/>
    </row>
    <row r="69" spans="3:11" x14ac:dyDescent="0.25">
      <c r="C69" s="16"/>
      <c r="D69" s="16"/>
      <c r="E69" s="16"/>
      <c r="F69" s="16"/>
      <c r="G69" s="16"/>
      <c r="H69" s="16"/>
      <c r="I69" s="16"/>
      <c r="J69" s="16"/>
      <c r="K69" s="16"/>
    </row>
    <row r="70" spans="3:11" x14ac:dyDescent="0.25">
      <c r="C70" s="16"/>
      <c r="D70" s="16"/>
      <c r="E70" s="16"/>
      <c r="F70" s="16"/>
      <c r="G70" s="16"/>
      <c r="H70" s="16"/>
      <c r="I70" s="16"/>
      <c r="J70" s="16"/>
      <c r="K70" s="16"/>
    </row>
    <row r="71" spans="3:11" x14ac:dyDescent="0.25">
      <c r="C71" s="16"/>
      <c r="D71" s="16"/>
      <c r="E71" s="16"/>
      <c r="F71" s="16"/>
      <c r="G71" s="16"/>
      <c r="H71" s="16"/>
      <c r="I71" s="16"/>
      <c r="J71" s="16"/>
      <c r="K71" s="16"/>
    </row>
    <row r="72" spans="3:11" x14ac:dyDescent="0.25">
      <c r="C72" s="16"/>
      <c r="D72" s="16"/>
      <c r="E72" s="16"/>
      <c r="F72" s="16"/>
      <c r="G72" s="16"/>
      <c r="H72" s="16"/>
      <c r="I72" s="16"/>
      <c r="J72" s="16"/>
      <c r="K72" s="16"/>
    </row>
  </sheetData>
  <mergeCells count="1">
    <mergeCell ref="H21:I21"/>
  </mergeCells>
  <pageMargins left="0.7" right="0.7" top="0.75" bottom="0.75" header="0.3" footer="0.3"/>
  <pageSetup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9:O72"/>
  <sheetViews>
    <sheetView zoomScale="60" zoomScaleNormal="60" workbookViewId="0">
      <selection activeCell="T42" sqref="A1:T4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6.7109375" style="3" customWidth="1"/>
    <col min="12" max="12" width="18.5703125" style="3" customWidth="1"/>
    <col min="13" max="13" width="25.85546875" style="3" customWidth="1"/>
    <col min="14" max="14" width="25" style="3" customWidth="1"/>
    <col min="15" max="15" width="26.140625" style="3" customWidth="1"/>
    <col min="16" max="16" width="17" style="3" customWidth="1"/>
    <col min="17" max="17" width="6.28515625" style="3" customWidth="1"/>
    <col min="18" max="18" width="17.28515625" style="3" customWidth="1"/>
    <col min="19" max="19" width="6.28515625" style="3" customWidth="1"/>
    <col min="20" max="20" width="14.7109375" style="3" customWidth="1"/>
    <col min="21" max="21" width="9.140625" style="3"/>
    <col min="22" max="22" width="17.42578125" style="3" customWidth="1"/>
    <col min="23" max="16384" width="9.140625" style="3"/>
  </cols>
  <sheetData>
    <row r="19" spans="6:15" ht="36.6" customHeight="1" x14ac:dyDescent="0.25"/>
    <row r="20" spans="6:15" ht="2.25" customHeight="1" x14ac:dyDescent="0.25"/>
    <row r="21" spans="6:15" ht="33.6" customHeight="1" x14ac:dyDescent="0.25">
      <c r="F21" s="16"/>
      <c r="G21" s="16"/>
      <c r="H21" s="89" t="s">
        <v>6</v>
      </c>
      <c r="I21" s="90"/>
      <c r="M21" s="97" t="s">
        <v>55</v>
      </c>
      <c r="N21" s="98"/>
      <c r="O21" s="99"/>
    </row>
    <row r="22" spans="6:15" ht="47.45" customHeight="1" x14ac:dyDescent="0.35">
      <c r="F22" s="19" t="s">
        <v>1</v>
      </c>
      <c r="G22" s="20" t="s">
        <v>36</v>
      </c>
      <c r="H22" s="35" t="s">
        <v>34</v>
      </c>
      <c r="I22" s="36" t="s">
        <v>35</v>
      </c>
      <c r="K22" s="19" t="s">
        <v>1</v>
      </c>
      <c r="L22" s="20" t="s">
        <v>36</v>
      </c>
      <c r="M22" s="64" t="s">
        <v>34</v>
      </c>
      <c r="N22" s="63" t="s">
        <v>54</v>
      </c>
    </row>
    <row r="23" spans="6:15" ht="28.15" customHeight="1" x14ac:dyDescent="0.25">
      <c r="F23" s="21">
        <v>1</v>
      </c>
      <c r="G23" s="21">
        <v>48</v>
      </c>
      <c r="H23" s="21">
        <v>498</v>
      </c>
      <c r="I23" s="21">
        <v>489</v>
      </c>
      <c r="K23" s="21">
        <v>1</v>
      </c>
      <c r="L23" s="21">
        <v>48</v>
      </c>
      <c r="M23" s="21">
        <v>498</v>
      </c>
      <c r="N23" s="21">
        <f t="shared" ref="N23:N28" si="0">ABS(L23-M23)</f>
        <v>450</v>
      </c>
    </row>
    <row r="24" spans="6:15" ht="32.450000000000003" customHeight="1" x14ac:dyDescent="0.25">
      <c r="F24" s="21">
        <v>2</v>
      </c>
      <c r="G24" s="21">
        <v>49</v>
      </c>
      <c r="H24" s="21">
        <v>494</v>
      </c>
      <c r="I24" s="21">
        <v>475</v>
      </c>
      <c r="K24" s="21">
        <v>2</v>
      </c>
      <c r="L24" s="21">
        <v>49</v>
      </c>
      <c r="M24" s="21">
        <v>494</v>
      </c>
      <c r="N24" s="21">
        <f t="shared" si="0"/>
        <v>445</v>
      </c>
    </row>
    <row r="25" spans="6:15" ht="25.9" customHeight="1" x14ac:dyDescent="0.25">
      <c r="F25" s="21">
        <v>3</v>
      </c>
      <c r="G25" s="21">
        <v>50</v>
      </c>
      <c r="H25" s="21">
        <v>481</v>
      </c>
      <c r="I25" s="21">
        <v>490</v>
      </c>
      <c r="K25" s="21">
        <v>3</v>
      </c>
      <c r="L25" s="21">
        <v>50</v>
      </c>
      <c r="M25" s="21">
        <v>481</v>
      </c>
      <c r="N25" s="21">
        <f t="shared" si="0"/>
        <v>431</v>
      </c>
    </row>
    <row r="26" spans="6:15" ht="25.9" customHeight="1" x14ac:dyDescent="0.25">
      <c r="F26" s="21">
        <v>4</v>
      </c>
      <c r="G26" s="21">
        <v>75</v>
      </c>
      <c r="H26" s="21">
        <v>480</v>
      </c>
      <c r="I26" s="21">
        <v>465</v>
      </c>
      <c r="K26" s="21">
        <v>4</v>
      </c>
      <c r="L26" s="21">
        <v>75</v>
      </c>
      <c r="M26" s="21">
        <v>480</v>
      </c>
      <c r="N26" s="21">
        <f t="shared" si="0"/>
        <v>405</v>
      </c>
    </row>
    <row r="27" spans="6:15" ht="34.9" customHeight="1" x14ac:dyDescent="0.25">
      <c r="F27" s="21">
        <v>5</v>
      </c>
      <c r="G27" s="21">
        <v>83</v>
      </c>
      <c r="H27" s="21">
        <v>497</v>
      </c>
      <c r="I27" s="21">
        <v>487</v>
      </c>
      <c r="K27" s="21">
        <v>5</v>
      </c>
      <c r="L27" s="21">
        <v>83</v>
      </c>
      <c r="M27" s="21">
        <v>497</v>
      </c>
      <c r="N27" s="21">
        <f t="shared" si="0"/>
        <v>414</v>
      </c>
    </row>
    <row r="28" spans="6:15" ht="31.15" customHeight="1" x14ac:dyDescent="0.25">
      <c r="F28" s="21">
        <v>6</v>
      </c>
      <c r="G28" s="21">
        <v>492</v>
      </c>
      <c r="H28" s="21">
        <v>477</v>
      </c>
      <c r="I28" s="21">
        <v>492</v>
      </c>
      <c r="K28" s="21">
        <v>6</v>
      </c>
      <c r="L28" s="21">
        <v>492</v>
      </c>
      <c r="M28" s="21">
        <v>477</v>
      </c>
      <c r="N28" s="21">
        <f t="shared" si="0"/>
        <v>15</v>
      </c>
      <c r="O28" s="61">
        <f>SUM(N23:N28)/6</f>
        <v>360</v>
      </c>
    </row>
    <row r="29" spans="6:15" ht="16.899999999999999" customHeight="1" x14ac:dyDescent="0.25"/>
    <row r="30" spans="6:15" ht="16.899999999999999" customHeight="1" x14ac:dyDescent="0.25"/>
    <row r="31" spans="6:15" ht="16.899999999999999" customHeight="1" x14ac:dyDescent="0.25">
      <c r="M31" s="91" t="s">
        <v>55</v>
      </c>
      <c r="N31" s="92"/>
      <c r="O31" s="93"/>
    </row>
    <row r="32" spans="6:15" ht="19.899999999999999" customHeight="1" x14ac:dyDescent="0.25">
      <c r="M32" s="94"/>
      <c r="N32" s="95"/>
      <c r="O32" s="96"/>
    </row>
    <row r="33" spans="3:15" ht="54" customHeight="1" x14ac:dyDescent="0.35">
      <c r="K33" s="19" t="s">
        <v>1</v>
      </c>
      <c r="L33" s="20" t="s">
        <v>36</v>
      </c>
      <c r="M33" s="63" t="s">
        <v>35</v>
      </c>
      <c r="N33" s="63" t="s">
        <v>54</v>
      </c>
    </row>
    <row r="34" spans="3:15" ht="27" customHeight="1" x14ac:dyDescent="0.25">
      <c r="K34" s="21">
        <v>1</v>
      </c>
      <c r="L34" s="21">
        <v>48</v>
      </c>
      <c r="M34" s="21">
        <v>489</v>
      </c>
      <c r="N34" s="21">
        <f>ABS(L34-M34)</f>
        <v>441</v>
      </c>
    </row>
    <row r="35" spans="3:15" ht="31.9" customHeight="1" x14ac:dyDescent="0.25">
      <c r="K35" s="21">
        <v>2</v>
      </c>
      <c r="L35" s="21">
        <v>49</v>
      </c>
      <c r="M35" s="21">
        <v>475</v>
      </c>
      <c r="N35" s="21">
        <f t="shared" ref="N35:N39" si="1">ABS(L35-M35)</f>
        <v>426</v>
      </c>
    </row>
    <row r="36" spans="3:15" ht="22.9" customHeight="1" x14ac:dyDescent="0.25">
      <c r="F36" s="16"/>
      <c r="G36" s="16"/>
      <c r="H36" s="16"/>
      <c r="I36" s="16"/>
      <c r="K36" s="21">
        <v>3</v>
      </c>
      <c r="L36" s="21">
        <v>50</v>
      </c>
      <c r="M36" s="21">
        <v>490</v>
      </c>
      <c r="N36" s="21">
        <f t="shared" si="1"/>
        <v>440</v>
      </c>
    </row>
    <row r="37" spans="3:15" ht="26.45" customHeight="1" x14ac:dyDescent="0.25">
      <c r="E37" s="16"/>
      <c r="F37" s="16"/>
      <c r="G37" s="16"/>
      <c r="H37" s="16"/>
      <c r="I37" s="16"/>
      <c r="K37" s="21">
        <v>4</v>
      </c>
      <c r="L37" s="21">
        <v>75</v>
      </c>
      <c r="M37" s="21">
        <v>465</v>
      </c>
      <c r="N37" s="21">
        <f t="shared" si="1"/>
        <v>390</v>
      </c>
    </row>
    <row r="38" spans="3:15" ht="30" customHeight="1" x14ac:dyDescent="0.25">
      <c r="E38" s="16"/>
      <c r="F38" s="16"/>
      <c r="G38" s="16"/>
      <c r="H38" s="16"/>
      <c r="I38" s="16"/>
      <c r="K38" s="21">
        <v>5</v>
      </c>
      <c r="L38" s="21">
        <v>83</v>
      </c>
      <c r="M38" s="21">
        <v>487</v>
      </c>
      <c r="N38" s="21">
        <f t="shared" si="1"/>
        <v>404</v>
      </c>
    </row>
    <row r="39" spans="3:15" ht="34.9" customHeight="1" x14ac:dyDescent="0.25">
      <c r="E39" s="16"/>
      <c r="F39" s="16"/>
      <c r="G39" s="16"/>
      <c r="H39" s="16"/>
      <c r="I39" s="16"/>
      <c r="J39" s="16"/>
      <c r="K39" s="21">
        <v>6</v>
      </c>
      <c r="L39" s="21">
        <v>492</v>
      </c>
      <c r="M39" s="21">
        <v>492</v>
      </c>
      <c r="N39" s="21">
        <f t="shared" si="1"/>
        <v>0</v>
      </c>
      <c r="O39" s="62">
        <f>SUM(N34:N39)/6</f>
        <v>350.16666666666669</v>
      </c>
    </row>
    <row r="40" spans="3:15" ht="24" customHeight="1" x14ac:dyDescent="0.25">
      <c r="E40" s="16"/>
      <c r="F40" s="16"/>
      <c r="G40" s="16"/>
      <c r="H40" s="16"/>
      <c r="I40" s="16"/>
      <c r="J40" s="16"/>
    </row>
    <row r="41" spans="3:15" ht="24.6" customHeight="1" x14ac:dyDescent="0.25">
      <c r="E41" s="16"/>
      <c r="F41" s="16"/>
      <c r="G41" s="16"/>
      <c r="H41" s="16"/>
      <c r="I41" s="16"/>
      <c r="J41" s="16"/>
    </row>
    <row r="42" spans="3:15" ht="22.15" customHeight="1" x14ac:dyDescent="0.25">
      <c r="E42" s="16"/>
      <c r="F42" s="16"/>
      <c r="G42" s="16"/>
      <c r="H42" s="16"/>
      <c r="I42" s="16"/>
      <c r="J42" s="16"/>
    </row>
    <row r="43" spans="3:15" ht="21.6" customHeight="1" x14ac:dyDescent="0.25">
      <c r="E43" s="16"/>
      <c r="F43" s="16"/>
      <c r="G43" s="16"/>
      <c r="H43" s="16"/>
      <c r="I43" s="16"/>
      <c r="J43" s="16"/>
    </row>
    <row r="44" spans="3:15" ht="27.6" customHeight="1" x14ac:dyDescent="0.25">
      <c r="E44" s="16"/>
      <c r="F44" s="16"/>
      <c r="G44" s="16"/>
      <c r="H44" s="16"/>
      <c r="I44" s="16"/>
      <c r="J44" s="16"/>
    </row>
    <row r="45" spans="3:15" x14ac:dyDescent="0.25">
      <c r="C45" s="16"/>
      <c r="D45" s="16"/>
      <c r="E45" s="16"/>
      <c r="F45" s="16"/>
      <c r="G45" s="16"/>
      <c r="H45" s="16"/>
      <c r="I45" s="16"/>
      <c r="J45" s="16"/>
    </row>
    <row r="46" spans="3:15" x14ac:dyDescent="0.25">
      <c r="C46" s="16"/>
      <c r="D46" s="16"/>
      <c r="E46" s="16"/>
      <c r="F46" s="16"/>
      <c r="G46" s="16"/>
      <c r="H46" s="16"/>
      <c r="I46" s="16"/>
      <c r="J46" s="16"/>
    </row>
    <row r="47" spans="3:15" x14ac:dyDescent="0.25">
      <c r="C47" s="16"/>
      <c r="D47" s="16"/>
      <c r="E47" s="16"/>
      <c r="F47" s="16"/>
      <c r="G47" s="16"/>
      <c r="H47" s="16"/>
      <c r="I47" s="16"/>
      <c r="J47" s="16"/>
    </row>
    <row r="48" spans="3:15" ht="15" customHeight="1" x14ac:dyDescent="0.25">
      <c r="C48" s="16"/>
      <c r="D48" s="16"/>
      <c r="E48" s="16"/>
      <c r="F48" s="16"/>
      <c r="G48" s="16"/>
      <c r="H48" s="16"/>
      <c r="I48" s="16"/>
      <c r="J48" s="16"/>
      <c r="L48" s="4"/>
    </row>
    <row r="49" spans="2:12" ht="14.45" customHeight="1" x14ac:dyDescent="0.25">
      <c r="B49" s="10"/>
      <c r="C49" s="16"/>
      <c r="D49" s="16"/>
      <c r="E49" s="16"/>
      <c r="F49" s="16"/>
      <c r="G49" s="16"/>
      <c r="H49" s="16"/>
      <c r="I49" s="16"/>
      <c r="J49" s="16"/>
      <c r="L49" s="4"/>
    </row>
    <row r="50" spans="2:12" ht="14.45" customHeight="1" x14ac:dyDescent="0.25">
      <c r="B50" s="10"/>
      <c r="C50" s="16"/>
      <c r="D50" s="16"/>
      <c r="E50" s="16"/>
      <c r="F50" s="16"/>
      <c r="G50" s="16"/>
      <c r="H50" s="16"/>
      <c r="I50" s="16"/>
      <c r="J50" s="16"/>
      <c r="L50" s="4"/>
    </row>
    <row r="51" spans="2:12" x14ac:dyDescent="0.25">
      <c r="C51" s="16"/>
      <c r="D51" s="16"/>
      <c r="E51" s="16"/>
      <c r="F51" s="16"/>
      <c r="G51" s="16"/>
      <c r="H51" s="16"/>
      <c r="I51" s="16"/>
      <c r="J51" s="16"/>
      <c r="L51" s="4"/>
    </row>
    <row r="52" spans="2:12" x14ac:dyDescent="0.25">
      <c r="C52" s="16"/>
      <c r="D52" s="16"/>
      <c r="E52" s="16"/>
      <c r="F52" s="16"/>
      <c r="G52" s="16"/>
      <c r="H52" s="16"/>
      <c r="I52" s="16"/>
      <c r="J52" s="16"/>
      <c r="L52" s="4"/>
    </row>
    <row r="53" spans="2:12" x14ac:dyDescent="0.25">
      <c r="C53" s="16"/>
      <c r="D53" s="16"/>
      <c r="E53" s="16"/>
      <c r="F53" s="16"/>
      <c r="G53" s="16"/>
      <c r="H53" s="16"/>
      <c r="I53" s="16"/>
      <c r="J53" s="16"/>
    </row>
    <row r="54" spans="2:12" x14ac:dyDescent="0.25">
      <c r="C54" s="16"/>
      <c r="D54" s="16"/>
      <c r="E54" s="16"/>
      <c r="F54" s="16"/>
      <c r="G54" s="16"/>
      <c r="H54" s="16"/>
      <c r="I54" s="16"/>
      <c r="J54" s="16"/>
    </row>
    <row r="55" spans="2:12" x14ac:dyDescent="0.25">
      <c r="C55" s="16"/>
      <c r="D55" s="16"/>
      <c r="E55" s="16"/>
      <c r="F55" s="16"/>
      <c r="G55" s="16"/>
      <c r="H55" s="16"/>
      <c r="I55" s="16"/>
      <c r="J55" s="16"/>
    </row>
    <row r="56" spans="2:12" x14ac:dyDescent="0.25">
      <c r="C56" s="16"/>
      <c r="D56" s="16"/>
      <c r="E56" s="16"/>
      <c r="F56" s="16"/>
      <c r="G56" s="16"/>
      <c r="H56" s="16"/>
      <c r="I56" s="16"/>
      <c r="J56" s="16"/>
    </row>
    <row r="57" spans="2:12" x14ac:dyDescent="0.25">
      <c r="C57" s="16"/>
      <c r="D57" s="16"/>
      <c r="E57" s="16"/>
      <c r="F57" s="16"/>
      <c r="G57" s="16"/>
      <c r="H57" s="16"/>
      <c r="I57" s="16"/>
      <c r="J57" s="16"/>
    </row>
    <row r="58" spans="2:12" x14ac:dyDescent="0.25">
      <c r="C58" s="16"/>
      <c r="D58" s="16"/>
      <c r="E58" s="16"/>
      <c r="F58" s="16"/>
      <c r="G58" s="16"/>
      <c r="H58" s="16"/>
      <c r="I58" s="16"/>
      <c r="J58" s="16"/>
    </row>
    <row r="59" spans="2:12" x14ac:dyDescent="0.25">
      <c r="C59" s="16"/>
      <c r="D59" s="16"/>
      <c r="E59" s="16"/>
      <c r="F59" s="16"/>
      <c r="G59" s="16"/>
      <c r="H59" s="16"/>
      <c r="I59" s="16"/>
      <c r="J59" s="16"/>
    </row>
    <row r="60" spans="2:12" x14ac:dyDescent="0.25">
      <c r="C60" s="16"/>
      <c r="D60" s="16"/>
      <c r="E60" s="16"/>
      <c r="F60" s="16"/>
      <c r="G60" s="16"/>
      <c r="H60" s="16"/>
      <c r="I60" s="16"/>
      <c r="J60" s="16"/>
    </row>
    <row r="61" spans="2:12" x14ac:dyDescent="0.25">
      <c r="C61" s="16"/>
      <c r="D61" s="16"/>
      <c r="E61" s="16"/>
      <c r="F61" s="16"/>
      <c r="G61" s="16"/>
      <c r="H61" s="16"/>
      <c r="I61" s="16"/>
      <c r="J61" s="16"/>
    </row>
    <row r="62" spans="2:12" x14ac:dyDescent="0.25">
      <c r="C62" s="16"/>
      <c r="D62" s="16"/>
      <c r="E62" s="16"/>
      <c r="F62" s="16"/>
      <c r="G62" s="16"/>
      <c r="H62" s="16"/>
      <c r="I62" s="16"/>
      <c r="J62" s="16"/>
    </row>
    <row r="63" spans="2:12" x14ac:dyDescent="0.25">
      <c r="C63" s="16"/>
      <c r="D63" s="16"/>
      <c r="E63" s="16"/>
      <c r="F63" s="16"/>
      <c r="G63" s="16"/>
      <c r="H63" s="16"/>
      <c r="I63" s="16"/>
      <c r="J63" s="16"/>
    </row>
    <row r="64" spans="2:12" x14ac:dyDescent="0.25">
      <c r="C64" s="16"/>
      <c r="D64" s="16"/>
      <c r="E64" s="16"/>
      <c r="F64" s="16"/>
      <c r="G64" s="16"/>
      <c r="H64" s="16"/>
      <c r="I64" s="16"/>
      <c r="J64" s="16"/>
    </row>
    <row r="65" spans="3:10" x14ac:dyDescent="0.25">
      <c r="C65" s="16"/>
      <c r="D65" s="16"/>
      <c r="E65" s="16"/>
      <c r="F65" s="16"/>
      <c r="G65" s="16"/>
      <c r="H65" s="16"/>
      <c r="I65" s="16"/>
      <c r="J65" s="16"/>
    </row>
    <row r="66" spans="3:10" x14ac:dyDescent="0.25">
      <c r="C66" s="16"/>
      <c r="D66" s="16"/>
      <c r="E66" s="16"/>
      <c r="F66" s="16"/>
      <c r="G66" s="16"/>
      <c r="H66" s="16"/>
      <c r="I66" s="16"/>
      <c r="J66" s="16"/>
    </row>
    <row r="67" spans="3:10" ht="15" customHeight="1" x14ac:dyDescent="0.25">
      <c r="C67" s="16"/>
      <c r="D67" s="16"/>
      <c r="E67" s="16"/>
      <c r="F67" s="16"/>
      <c r="G67" s="16"/>
      <c r="H67" s="16"/>
      <c r="I67" s="16"/>
      <c r="J67" s="16"/>
    </row>
    <row r="68" spans="3:10" ht="15" customHeight="1" x14ac:dyDescent="0.25">
      <c r="C68" s="16"/>
      <c r="D68" s="16"/>
      <c r="E68" s="16"/>
      <c r="F68" s="16"/>
      <c r="G68" s="16"/>
      <c r="H68" s="16"/>
      <c r="I68" s="16"/>
      <c r="J68" s="16"/>
    </row>
    <row r="69" spans="3:10" x14ac:dyDescent="0.25">
      <c r="C69" s="16"/>
      <c r="D69" s="16"/>
      <c r="E69" s="16"/>
      <c r="F69" s="16"/>
      <c r="G69" s="16"/>
      <c r="H69" s="16"/>
      <c r="I69" s="16"/>
      <c r="J69" s="16"/>
    </row>
    <row r="70" spans="3:10" x14ac:dyDescent="0.25">
      <c r="C70" s="16"/>
      <c r="D70" s="16"/>
      <c r="E70" s="16"/>
      <c r="F70" s="16"/>
      <c r="G70" s="16"/>
      <c r="H70" s="16"/>
      <c r="I70" s="16"/>
      <c r="J70" s="16"/>
    </row>
    <row r="71" spans="3:10" x14ac:dyDescent="0.25">
      <c r="C71" s="16"/>
      <c r="D71" s="16"/>
      <c r="E71" s="16"/>
      <c r="F71" s="16"/>
      <c r="G71" s="16"/>
      <c r="H71" s="16"/>
      <c r="I71" s="16"/>
      <c r="J71" s="16"/>
    </row>
    <row r="72" spans="3:10" x14ac:dyDescent="0.25">
      <c r="C72" s="16"/>
      <c r="D72" s="16"/>
      <c r="E72" s="16"/>
      <c r="F72" s="16"/>
      <c r="G72" s="16"/>
      <c r="H72" s="16"/>
      <c r="I72" s="16"/>
      <c r="J72" s="16"/>
    </row>
  </sheetData>
  <mergeCells count="3">
    <mergeCell ref="H21:I21"/>
    <mergeCell ref="M31:O32"/>
    <mergeCell ref="M21:O21"/>
  </mergeCells>
  <pageMargins left="0.7" right="0.7" top="0.75" bottom="0.75" header="0.3" footer="0.3"/>
  <pageSetup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466E-5F3B-4C7A-A96E-0644EF23550F}">
  <sheetPr>
    <pageSetUpPr fitToPage="1"/>
  </sheetPr>
  <dimension ref="M13:R58"/>
  <sheetViews>
    <sheetView zoomScale="60" zoomScaleNormal="60" workbookViewId="0">
      <selection activeCell="W21" sqref="W2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15.7109375" style="3" customWidth="1"/>
    <col min="18" max="18" width="17.5703125" style="3" customWidth="1"/>
    <col min="19" max="19" width="20.42578125" style="3" customWidth="1"/>
    <col min="20" max="21" width="9.28515625" style="3" customWidth="1"/>
    <col min="22" max="16384" width="9.140625" style="3"/>
  </cols>
  <sheetData>
    <row r="13" spans="17:18" x14ac:dyDescent="0.25">
      <c r="R13" s="100" t="s">
        <v>59</v>
      </c>
    </row>
    <row r="14" spans="17:18" x14ac:dyDescent="0.25">
      <c r="R14" s="100"/>
    </row>
    <row r="15" spans="17:18" ht="25.5" x14ac:dyDescent="0.25">
      <c r="Q15" s="12" t="s">
        <v>57</v>
      </c>
      <c r="R15" s="101"/>
    </row>
    <row r="16" spans="17:18" ht="25.5" x14ac:dyDescent="0.25">
      <c r="Q16" s="69">
        <v>1</v>
      </c>
      <c r="R16" s="22">
        <v>400</v>
      </c>
    </row>
    <row r="17" spans="17:18" ht="25.5" x14ac:dyDescent="0.25">
      <c r="Q17" s="69">
        <v>2</v>
      </c>
      <c r="R17" s="22">
        <v>430</v>
      </c>
    </row>
    <row r="18" spans="17:18" ht="25.5" x14ac:dyDescent="0.25">
      <c r="Q18" s="69">
        <v>3</v>
      </c>
      <c r="R18" s="22">
        <v>420</v>
      </c>
    </row>
    <row r="19" spans="17:18" ht="25.5" x14ac:dyDescent="0.25">
      <c r="Q19" s="69">
        <v>4</v>
      </c>
      <c r="R19" s="22">
        <v>440</v>
      </c>
    </row>
    <row r="20" spans="17:18" ht="25.5" x14ac:dyDescent="0.25">
      <c r="Q20" s="69">
        <v>5</v>
      </c>
      <c r="R20" s="22">
        <v>460</v>
      </c>
    </row>
    <row r="21" spans="17:18" ht="25.5" x14ac:dyDescent="0.25">
      <c r="Q21" s="69">
        <v>6</v>
      </c>
      <c r="R21" s="22">
        <v>440</v>
      </c>
    </row>
    <row r="22" spans="17:18" ht="25.5" x14ac:dyDescent="0.25">
      <c r="Q22" s="69">
        <v>7</v>
      </c>
      <c r="R22" s="22">
        <v>470</v>
      </c>
    </row>
    <row r="23" spans="17:18" ht="25.5" x14ac:dyDescent="0.25">
      <c r="Q23" s="69">
        <v>8</v>
      </c>
      <c r="R23" s="22">
        <v>430</v>
      </c>
    </row>
    <row r="24" spans="17:18" ht="25.5" x14ac:dyDescent="0.25">
      <c r="Q24" s="69">
        <v>9</v>
      </c>
      <c r="R24" s="22">
        <v>440</v>
      </c>
    </row>
    <row r="25" spans="17:18" ht="30" customHeight="1" x14ac:dyDescent="0.25">
      <c r="Q25" s="69">
        <v>10</v>
      </c>
      <c r="R25" s="22">
        <v>420</v>
      </c>
    </row>
    <row r="26" spans="17:18" ht="28.15" customHeight="1" x14ac:dyDescent="0.25">
      <c r="Q26" s="72">
        <v>11</v>
      </c>
      <c r="R26" s="73"/>
    </row>
    <row r="27" spans="17:18" ht="21" customHeight="1" x14ac:dyDescent="0.25"/>
    <row r="28" spans="17:18" ht="21" customHeight="1" x14ac:dyDescent="0.25"/>
    <row r="29" spans="17:18" ht="21" customHeight="1" x14ac:dyDescent="0.25"/>
    <row r="30" spans="17:18" ht="21" customHeight="1" x14ac:dyDescent="0.25"/>
    <row r="31" spans="17:18" ht="21" customHeight="1" x14ac:dyDescent="0.25"/>
    <row r="32" spans="17:18" ht="21" customHeight="1" x14ac:dyDescent="0.25"/>
    <row r="33" spans="13:13" ht="24.6" customHeight="1" x14ac:dyDescent="0.25"/>
    <row r="34" spans="13:13" ht="23.45" customHeight="1" x14ac:dyDescent="0.25"/>
    <row r="35" spans="13:13" ht="21" customHeight="1" x14ac:dyDescent="0.25"/>
    <row r="36" spans="13:13" ht="25.15" customHeight="1" x14ac:dyDescent="0.25"/>
    <row r="37" spans="13:13" ht="22.9" customHeight="1" x14ac:dyDescent="0.25"/>
    <row r="38" spans="13:13" ht="21.6" customHeight="1" x14ac:dyDescent="0.25"/>
    <row r="40" spans="13:13" ht="22.9" customHeight="1" x14ac:dyDescent="0.25"/>
    <row r="41" spans="13:13" ht="18.600000000000001" customHeight="1" x14ac:dyDescent="0.25"/>
    <row r="42" spans="13:13" ht="18.600000000000001" customHeight="1" x14ac:dyDescent="0.25"/>
    <row r="43" spans="13:13" ht="19.149999999999999" customHeight="1" x14ac:dyDescent="0.25"/>
    <row r="44" spans="13:13" ht="16.899999999999999" customHeight="1" x14ac:dyDescent="0.25">
      <c r="M44" s="2"/>
    </row>
    <row r="45" spans="13:13" ht="15" customHeight="1" x14ac:dyDescent="0.25">
      <c r="M45" s="4"/>
    </row>
    <row r="46" spans="13:13" x14ac:dyDescent="0.25">
      <c r="M46" s="4"/>
    </row>
    <row r="47" spans="13:13" x14ac:dyDescent="0.25">
      <c r="M47" s="4"/>
    </row>
    <row r="48" spans="13:13"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R13:R15"/>
  </mergeCells>
  <pageMargins left="0.7" right="0.7" top="0.75" bottom="0.75" header="0.3" footer="0.3"/>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M15:S58"/>
  <sheetViews>
    <sheetView zoomScale="60" zoomScaleNormal="60" workbookViewId="0">
      <selection activeCell="AH38" sqref="A1:AH3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20.42578125" style="3" customWidth="1"/>
    <col min="20" max="21" width="9.28515625" style="3" customWidth="1"/>
    <col min="22" max="16384" width="9.140625" style="3"/>
  </cols>
  <sheetData>
    <row r="15" spans="15:19" ht="25.5" x14ac:dyDescent="0.25">
      <c r="O15" s="12" t="s">
        <v>57</v>
      </c>
      <c r="P15" s="12" t="s">
        <v>58</v>
      </c>
    </row>
    <row r="16" spans="15:19" ht="27" x14ac:dyDescent="0.35">
      <c r="O16" s="69">
        <v>1</v>
      </c>
      <c r="P16" s="22">
        <v>400</v>
      </c>
      <c r="R16" s="70">
        <v>1</v>
      </c>
      <c r="S16" s="74" t="e">
        <v>#N/A</v>
      </c>
    </row>
    <row r="17" spans="15:19" ht="33.75" x14ac:dyDescent="0.5">
      <c r="O17" s="69">
        <v>2</v>
      </c>
      <c r="P17" s="22">
        <v>430</v>
      </c>
      <c r="R17" s="71">
        <v>2</v>
      </c>
      <c r="S17" s="74">
        <f>P16</f>
        <v>400</v>
      </c>
    </row>
    <row r="18" spans="15:19" ht="33.75" x14ac:dyDescent="0.5">
      <c r="O18" s="69">
        <v>3</v>
      </c>
      <c r="P18" s="22">
        <v>420</v>
      </c>
      <c r="R18" s="71">
        <v>3</v>
      </c>
      <c r="S18" s="74">
        <f t="shared" ref="S18:S26" si="0">0.3*P17+0.7*S17</f>
        <v>409</v>
      </c>
    </row>
    <row r="19" spans="15:19" ht="33.75" x14ac:dyDescent="0.5">
      <c r="O19" s="69">
        <v>4</v>
      </c>
      <c r="P19" s="22">
        <v>440</v>
      </c>
      <c r="R19" s="71">
        <v>4</v>
      </c>
      <c r="S19" s="74">
        <f t="shared" si="0"/>
        <v>412.29999999999995</v>
      </c>
    </row>
    <row r="20" spans="15:19" ht="33.75" x14ac:dyDescent="0.5">
      <c r="O20" s="69">
        <v>5</v>
      </c>
      <c r="P20" s="22">
        <v>460</v>
      </c>
      <c r="R20" s="71">
        <v>5</v>
      </c>
      <c r="S20" s="74">
        <f t="shared" si="0"/>
        <v>420.60999999999996</v>
      </c>
    </row>
    <row r="21" spans="15:19" ht="33.75" x14ac:dyDescent="0.5">
      <c r="O21" s="69">
        <v>6</v>
      </c>
      <c r="P21" s="22">
        <v>440</v>
      </c>
      <c r="R21" s="71">
        <v>6</v>
      </c>
      <c r="S21" s="74">
        <f t="shared" si="0"/>
        <v>432.42699999999996</v>
      </c>
    </row>
    <row r="22" spans="15:19" ht="33.75" x14ac:dyDescent="0.5">
      <c r="O22" s="69">
        <v>7</v>
      </c>
      <c r="P22" s="22">
        <v>470</v>
      </c>
      <c r="R22" s="71">
        <v>7</v>
      </c>
      <c r="S22" s="74">
        <f t="shared" si="0"/>
        <v>434.69889999999998</v>
      </c>
    </row>
    <row r="23" spans="15:19" ht="33.75" x14ac:dyDescent="0.5">
      <c r="O23" s="69">
        <v>8</v>
      </c>
      <c r="P23" s="22">
        <v>430</v>
      </c>
      <c r="R23" s="71">
        <v>8</v>
      </c>
      <c r="S23" s="74">
        <f t="shared" si="0"/>
        <v>445.28922999999998</v>
      </c>
    </row>
    <row r="24" spans="15:19" ht="33.75" x14ac:dyDescent="0.5">
      <c r="O24" s="69">
        <v>9</v>
      </c>
      <c r="P24" s="22">
        <v>440</v>
      </c>
      <c r="R24" s="71">
        <v>9</v>
      </c>
      <c r="S24" s="74">
        <f t="shared" si="0"/>
        <v>440.70246099999997</v>
      </c>
    </row>
    <row r="25" spans="15:19" ht="30" customHeight="1" x14ac:dyDescent="0.5">
      <c r="O25" s="69">
        <v>10</v>
      </c>
      <c r="P25" s="22">
        <v>420</v>
      </c>
      <c r="R25" s="71">
        <v>10</v>
      </c>
      <c r="S25" s="74">
        <f t="shared" si="0"/>
        <v>440.49172269999997</v>
      </c>
    </row>
    <row r="26" spans="15:19" ht="28.15" customHeight="1" x14ac:dyDescent="0.5">
      <c r="O26" s="72">
        <v>11</v>
      </c>
      <c r="P26" s="73"/>
      <c r="R26" s="71">
        <v>11</v>
      </c>
      <c r="S26" s="75">
        <f t="shared" si="0"/>
        <v>434.34420588999996</v>
      </c>
    </row>
    <row r="27" spans="15:19" ht="21" customHeight="1" x14ac:dyDescent="0.25"/>
    <row r="28" spans="15:19" ht="21" customHeight="1" x14ac:dyDescent="0.25"/>
    <row r="29" spans="15:19" ht="21" customHeight="1" x14ac:dyDescent="0.25"/>
    <row r="30" spans="15:19" ht="21" customHeight="1" x14ac:dyDescent="0.25"/>
    <row r="31" spans="15:19" ht="21" customHeight="1" x14ac:dyDescent="0.25"/>
    <row r="32" spans="15:19" ht="21" customHeight="1" x14ac:dyDescent="0.25"/>
    <row r="33" spans="13:13" ht="24.6" customHeight="1" x14ac:dyDescent="0.25"/>
    <row r="34" spans="13:13" ht="23.45" customHeight="1" x14ac:dyDescent="0.25"/>
    <row r="35" spans="13:13" ht="21" customHeight="1" x14ac:dyDescent="0.25"/>
    <row r="36" spans="13:13" ht="25.15" customHeight="1" x14ac:dyDescent="0.25"/>
    <row r="37" spans="13:13" ht="22.9" customHeight="1" x14ac:dyDescent="0.25"/>
    <row r="38" spans="13:13" ht="21.6" customHeight="1" x14ac:dyDescent="0.25"/>
    <row r="40" spans="13:13" ht="22.9" customHeight="1" x14ac:dyDescent="0.25"/>
    <row r="41" spans="13:13" ht="18.600000000000001" customHeight="1" x14ac:dyDescent="0.25"/>
    <row r="42" spans="13:13" ht="18.600000000000001" customHeight="1" x14ac:dyDescent="0.25"/>
    <row r="43" spans="13:13" ht="19.149999999999999" customHeight="1" x14ac:dyDescent="0.25"/>
    <row r="44" spans="13:13" ht="16.899999999999999" customHeight="1" x14ac:dyDescent="0.25">
      <c r="M44" s="2"/>
    </row>
    <row r="45" spans="13:13" ht="15" customHeight="1" x14ac:dyDescent="0.25">
      <c r="M45" s="4"/>
    </row>
    <row r="46" spans="13:13" x14ac:dyDescent="0.25">
      <c r="M46" s="4"/>
    </row>
    <row r="47" spans="13:13" x14ac:dyDescent="0.25">
      <c r="M47" s="4"/>
    </row>
    <row r="48" spans="13:13"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pageMargins left="0.7" right="0.7" top="0.75" bottom="0.75" header="0.3" footer="0.3"/>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20E7-DBF5-4268-AEC9-AD230C8F4A2C}">
  <dimension ref="A1:J70"/>
  <sheetViews>
    <sheetView tabSelected="1" zoomScale="90" zoomScaleNormal="9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9" x14ac:dyDescent="0.25">
      <c r="A1" s="3" t="s">
        <v>49</v>
      </c>
    </row>
    <row r="13" spans="1:9" ht="32.25" x14ac:dyDescent="0.4">
      <c r="I13" s="44"/>
    </row>
    <row r="18" spans="5:10" ht="27.75" customHeight="1" x14ac:dyDescent="0.25">
      <c r="I18" s="37"/>
      <c r="J18" s="37"/>
    </row>
    <row r="19" spans="5:10" ht="30" customHeight="1" x14ac:dyDescent="0.25">
      <c r="E19" s="42" t="s">
        <v>44</v>
      </c>
      <c r="F19" s="42" t="s">
        <v>43</v>
      </c>
      <c r="I19" s="37"/>
      <c r="J19" s="37"/>
    </row>
    <row r="20" spans="5:10" ht="27" customHeight="1" x14ac:dyDescent="0.25">
      <c r="E20" s="12">
        <v>10</v>
      </c>
      <c r="F20" s="12">
        <v>120</v>
      </c>
      <c r="I20" s="37"/>
      <c r="J20" s="37"/>
    </row>
    <row r="21" spans="5:10" ht="25.5" x14ac:dyDescent="0.25">
      <c r="E21" s="12">
        <v>14</v>
      </c>
      <c r="F21" s="12">
        <v>130</v>
      </c>
      <c r="I21" s="37"/>
      <c r="J21" s="37"/>
    </row>
    <row r="22" spans="5:10" ht="22.5" customHeight="1" x14ac:dyDescent="0.25">
      <c r="E22" s="12">
        <v>16</v>
      </c>
      <c r="F22" s="12">
        <v>170</v>
      </c>
      <c r="I22" s="37"/>
      <c r="J22" s="37"/>
    </row>
    <row r="23" spans="5:10" ht="23.25" customHeight="1" x14ac:dyDescent="0.25">
      <c r="E23" s="12">
        <v>12</v>
      </c>
      <c r="F23" s="12">
        <v>150</v>
      </c>
      <c r="I23" s="37"/>
      <c r="J23" s="37"/>
    </row>
    <row r="24" spans="5:10" ht="25.15" customHeight="1" x14ac:dyDescent="0.25">
      <c r="E24" s="12">
        <v>20</v>
      </c>
      <c r="F24" s="12">
        <v>200</v>
      </c>
      <c r="I24" s="37"/>
      <c r="J24" s="37"/>
    </row>
    <row r="25" spans="5:10" ht="25.9" customHeight="1" x14ac:dyDescent="0.25">
      <c r="E25" s="12">
        <v>18</v>
      </c>
      <c r="F25" s="12">
        <v>180</v>
      </c>
      <c r="I25" s="37"/>
      <c r="J25" s="37"/>
    </row>
    <row r="26" spans="5:10" ht="21" customHeight="1" x14ac:dyDescent="0.25">
      <c r="I26" s="37"/>
      <c r="J26" s="37"/>
    </row>
    <row r="27" spans="5:10" ht="24" customHeight="1" x14ac:dyDescent="0.25">
      <c r="I27" s="37"/>
      <c r="J27" s="37"/>
    </row>
    <row r="28" spans="5:10" ht="25.15" customHeight="1" x14ac:dyDescent="0.25">
      <c r="I28" s="37"/>
      <c r="J28" s="37"/>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6"/>
      <c r="D50" s="16"/>
      <c r="E50" s="16"/>
    </row>
    <row r="51" spans="3:8" x14ac:dyDescent="0.25">
      <c r="C51" s="16"/>
      <c r="D51" s="16"/>
      <c r="E51" s="16"/>
      <c r="F51" s="16"/>
      <c r="G51" s="16"/>
      <c r="H51" s="16"/>
    </row>
    <row r="52" spans="3:8" x14ac:dyDescent="0.25">
      <c r="C52" s="16"/>
      <c r="D52" s="16"/>
      <c r="E52" s="16"/>
      <c r="F52" s="16"/>
      <c r="G52" s="16"/>
      <c r="H52" s="16"/>
    </row>
    <row r="53" spans="3:8" x14ac:dyDescent="0.25">
      <c r="C53" s="16"/>
      <c r="D53" s="16"/>
      <c r="E53" s="16"/>
      <c r="F53" s="16"/>
      <c r="G53" s="16"/>
      <c r="H53" s="16"/>
    </row>
    <row r="54" spans="3:8" x14ac:dyDescent="0.25">
      <c r="C54" s="16"/>
      <c r="D54" s="16"/>
      <c r="E54" s="16"/>
      <c r="F54" s="16"/>
      <c r="G54" s="16"/>
      <c r="H54" s="16"/>
    </row>
    <row r="55" spans="3:8" x14ac:dyDescent="0.25">
      <c r="C55" s="16"/>
      <c r="D55" s="16"/>
    </row>
    <row r="56" spans="3:8" x14ac:dyDescent="0.25">
      <c r="C56" s="16"/>
      <c r="D56" s="16"/>
    </row>
    <row r="57" spans="3:8" x14ac:dyDescent="0.25">
      <c r="C57" s="16"/>
      <c r="D57" s="16"/>
    </row>
    <row r="63" spans="3:8" x14ac:dyDescent="0.25">
      <c r="F63" s="16"/>
      <c r="G63" s="16"/>
      <c r="H63" s="16"/>
    </row>
    <row r="64" spans="3:8" x14ac:dyDescent="0.25">
      <c r="F64" s="16"/>
      <c r="G64" s="16"/>
      <c r="H64" s="16"/>
    </row>
    <row r="65" spans="3:8" ht="15" customHeight="1" x14ac:dyDescent="0.25">
      <c r="F65" s="16"/>
      <c r="G65" s="16"/>
      <c r="H65" s="16"/>
    </row>
    <row r="66" spans="3:8" ht="15" customHeight="1" x14ac:dyDescent="0.25">
      <c r="F66" s="16"/>
      <c r="G66" s="16"/>
      <c r="H66" s="16"/>
    </row>
    <row r="67" spans="3:8" x14ac:dyDescent="0.25">
      <c r="F67" s="16"/>
      <c r="G67" s="16"/>
      <c r="H67" s="16"/>
    </row>
    <row r="68" spans="3:8" x14ac:dyDescent="0.25">
      <c r="F68" s="16"/>
      <c r="G68" s="16"/>
      <c r="H68" s="16"/>
    </row>
    <row r="69" spans="3:8" x14ac:dyDescent="0.25">
      <c r="F69" s="16"/>
      <c r="G69" s="16"/>
      <c r="H69" s="16"/>
    </row>
    <row r="70" spans="3:8" x14ac:dyDescent="0.25">
      <c r="C70" s="16"/>
      <c r="D70" s="16"/>
      <c r="E70" s="16"/>
      <c r="F70" s="16"/>
      <c r="G70" s="16"/>
      <c r="H70" s="16"/>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zoomScale="60" zoomScaleNormal="60" workbookViewId="0">
      <selection activeCell="Y44" sqref="A1:Y44"/>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14" x14ac:dyDescent="0.25">
      <c r="A1" s="3" t="s">
        <v>49</v>
      </c>
    </row>
    <row r="12" spans="1:14" ht="15.75" thickBot="1" x14ac:dyDescent="0.3"/>
    <row r="13" spans="1:14" ht="32.25" x14ac:dyDescent="0.4">
      <c r="I13" s="44"/>
      <c r="L13" s="8"/>
      <c r="M13" s="8" t="s">
        <v>45</v>
      </c>
      <c r="N13" s="8" t="s">
        <v>46</v>
      </c>
    </row>
    <row r="14" spans="1:14" x14ac:dyDescent="0.25">
      <c r="L14" t="s">
        <v>45</v>
      </c>
      <c r="M14">
        <v>1</v>
      </c>
      <c r="N14"/>
    </row>
    <row r="15" spans="1:14" ht="27" thickBot="1" x14ac:dyDescent="0.3">
      <c r="L15" s="7" t="s">
        <v>46</v>
      </c>
      <c r="M15" s="65">
        <v>-0.92565534844109798</v>
      </c>
      <c r="N15" s="7">
        <v>1</v>
      </c>
    </row>
    <row r="18" spans="5:10" ht="27.75" customHeight="1" x14ac:dyDescent="0.25">
      <c r="I18" s="37"/>
      <c r="J18" s="37"/>
    </row>
    <row r="19" spans="5:10" ht="30" customHeight="1" x14ac:dyDescent="0.25">
      <c r="E19" s="42" t="s">
        <v>44</v>
      </c>
      <c r="F19" s="42" t="s">
        <v>43</v>
      </c>
      <c r="I19" s="37"/>
      <c r="J19" s="37"/>
    </row>
    <row r="20" spans="5:10" ht="27" customHeight="1" x14ac:dyDescent="0.25">
      <c r="E20" s="12">
        <v>10</v>
      </c>
      <c r="F20" s="12">
        <v>-120</v>
      </c>
      <c r="I20" s="37"/>
      <c r="J20" s="37"/>
    </row>
    <row r="21" spans="5:10" ht="25.5" x14ac:dyDescent="0.25">
      <c r="E21" s="12">
        <v>14</v>
      </c>
      <c r="F21" s="12">
        <v>-130</v>
      </c>
      <c r="I21" s="37"/>
      <c r="J21" s="37"/>
    </row>
    <row r="22" spans="5:10" ht="22.5" customHeight="1" x14ac:dyDescent="0.25">
      <c r="E22" s="12">
        <v>16</v>
      </c>
      <c r="F22" s="12">
        <v>-170</v>
      </c>
      <c r="I22" s="37"/>
      <c r="J22" s="37"/>
    </row>
    <row r="23" spans="5:10" ht="23.25" customHeight="1" x14ac:dyDescent="0.25">
      <c r="E23" s="12">
        <v>12</v>
      </c>
      <c r="F23" s="12">
        <v>-150</v>
      </c>
      <c r="I23" s="37"/>
      <c r="J23" s="37"/>
    </row>
    <row r="24" spans="5:10" ht="25.15" customHeight="1" x14ac:dyDescent="0.25">
      <c r="E24" s="12">
        <v>20</v>
      </c>
      <c r="F24" s="12">
        <v>-200</v>
      </c>
      <c r="I24" s="37"/>
      <c r="J24" s="37"/>
    </row>
    <row r="25" spans="5:10" ht="25.9" customHeight="1" x14ac:dyDescent="0.25">
      <c r="E25" s="12">
        <v>18</v>
      </c>
      <c r="F25" s="12">
        <v>-180</v>
      </c>
      <c r="I25" s="37"/>
      <c r="J25" s="37"/>
    </row>
    <row r="26" spans="5:10" ht="21" customHeight="1" x14ac:dyDescent="0.25">
      <c r="I26" s="37"/>
      <c r="J26" s="37"/>
    </row>
    <row r="27" spans="5:10" ht="24" customHeight="1" x14ac:dyDescent="0.25">
      <c r="I27" s="37"/>
      <c r="J27" s="37"/>
    </row>
    <row r="28" spans="5:10" ht="25.15" customHeight="1" x14ac:dyDescent="0.25">
      <c r="I28" s="37"/>
      <c r="J28" s="37"/>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6"/>
      <c r="D50" s="16"/>
      <c r="E50" s="16"/>
    </row>
    <row r="51" spans="3:8" x14ac:dyDescent="0.25">
      <c r="C51" s="16"/>
      <c r="D51" s="16"/>
      <c r="E51" s="16"/>
      <c r="F51" s="16"/>
      <c r="G51" s="16"/>
      <c r="H51" s="16"/>
    </row>
    <row r="52" spans="3:8" x14ac:dyDescent="0.25">
      <c r="C52" s="16"/>
      <c r="D52" s="16"/>
      <c r="E52" s="16"/>
      <c r="F52" s="16"/>
      <c r="G52" s="16"/>
      <c r="H52" s="16"/>
    </row>
    <row r="53" spans="3:8" x14ac:dyDescent="0.25">
      <c r="C53" s="16"/>
      <c r="D53" s="16"/>
      <c r="E53" s="16"/>
      <c r="F53" s="16"/>
      <c r="G53" s="16"/>
      <c r="H53" s="16"/>
    </row>
    <row r="54" spans="3:8" x14ac:dyDescent="0.25">
      <c r="C54" s="16"/>
      <c r="D54" s="16"/>
      <c r="E54" s="16"/>
      <c r="F54" s="16"/>
      <c r="G54" s="16"/>
      <c r="H54" s="16"/>
    </row>
    <row r="55" spans="3:8" x14ac:dyDescent="0.25">
      <c r="C55" s="16"/>
      <c r="D55" s="16"/>
    </row>
    <row r="56" spans="3:8" x14ac:dyDescent="0.25">
      <c r="C56" s="16"/>
      <c r="D56" s="16"/>
    </row>
    <row r="57" spans="3:8" x14ac:dyDescent="0.25">
      <c r="C57" s="16"/>
      <c r="D57" s="16"/>
    </row>
    <row r="63" spans="3:8" x14ac:dyDescent="0.25">
      <c r="F63" s="16"/>
      <c r="G63" s="16"/>
      <c r="H63" s="16"/>
    </row>
    <row r="64" spans="3:8" x14ac:dyDescent="0.25">
      <c r="F64" s="16"/>
      <c r="G64" s="16"/>
      <c r="H64" s="16"/>
    </row>
    <row r="65" spans="3:8" ht="15" customHeight="1" x14ac:dyDescent="0.25">
      <c r="F65" s="16"/>
      <c r="G65" s="16"/>
      <c r="H65" s="16"/>
    </row>
    <row r="66" spans="3:8" ht="15" customHeight="1" x14ac:dyDescent="0.25">
      <c r="F66" s="16"/>
      <c r="G66" s="16"/>
      <c r="H66" s="16"/>
    </row>
    <row r="67" spans="3:8" x14ac:dyDescent="0.25">
      <c r="F67" s="16"/>
      <c r="G67" s="16"/>
      <c r="H67" s="16"/>
    </row>
    <row r="68" spans="3:8" x14ac:dyDescent="0.25">
      <c r="F68" s="16"/>
      <c r="G68" s="16"/>
      <c r="H68" s="16"/>
    </row>
    <row r="69" spans="3:8" x14ac:dyDescent="0.25">
      <c r="F69" s="16"/>
      <c r="G69" s="16"/>
      <c r="H69" s="16"/>
    </row>
    <row r="70" spans="3:8" x14ac:dyDescent="0.25">
      <c r="C70" s="16"/>
      <c r="D70" s="16"/>
      <c r="E70" s="16"/>
      <c r="F70" s="16"/>
      <c r="G70" s="16"/>
      <c r="H70" s="16"/>
    </row>
  </sheetData>
  <pageMargins left="0.7" right="0.7" top="0.75" bottom="0.75" header="0.3" footer="0.3"/>
  <pageSetup scale="39" fitToHeight="0"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C0BA-B9AA-4FA0-8827-DC25A05B90AE}">
  <sheetPr>
    <pageSetUpPr fitToPage="1"/>
  </sheetPr>
  <dimension ref="F16:M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6" ht="33" customHeight="1" x14ac:dyDescent="0.25"/>
    <row r="17" spans="6:7" ht="31.5" customHeight="1" x14ac:dyDescent="0.25"/>
    <row r="21" spans="6:7" x14ac:dyDescent="0.25">
      <c r="F21" s="49" t="s">
        <v>44</v>
      </c>
      <c r="G21" s="49" t="s">
        <v>43</v>
      </c>
    </row>
    <row r="22" spans="6:7" ht="25.5" x14ac:dyDescent="0.25">
      <c r="F22" s="42" t="s">
        <v>48</v>
      </c>
      <c r="G22" s="42" t="s">
        <v>47</v>
      </c>
    </row>
    <row r="23" spans="6:7" ht="22.5" x14ac:dyDescent="0.25">
      <c r="F23" s="23">
        <v>2009</v>
      </c>
      <c r="G23" s="46">
        <v>3568</v>
      </c>
    </row>
    <row r="24" spans="6:7" ht="22.5" x14ac:dyDescent="0.25">
      <c r="F24" s="23">
        <v>2010</v>
      </c>
      <c r="G24" s="46">
        <v>1678</v>
      </c>
    </row>
    <row r="25" spans="6:7" ht="22.5" x14ac:dyDescent="0.25">
      <c r="F25" s="23">
        <v>2011</v>
      </c>
      <c r="G25" s="46">
        <v>3591</v>
      </c>
    </row>
    <row r="26" spans="6:7" ht="22.5" x14ac:dyDescent="0.25">
      <c r="F26" s="23">
        <v>2012</v>
      </c>
      <c r="G26" s="46">
        <v>4216</v>
      </c>
    </row>
    <row r="27" spans="6:7" ht="21" customHeight="1" x14ac:dyDescent="0.25">
      <c r="F27" s="23">
        <v>2013</v>
      </c>
      <c r="G27" s="46">
        <v>2744</v>
      </c>
    </row>
    <row r="28" spans="6:7" ht="24.6" customHeight="1" x14ac:dyDescent="0.25">
      <c r="F28" s="23">
        <v>2014</v>
      </c>
      <c r="G28" s="46">
        <v>4068</v>
      </c>
    </row>
    <row r="29" spans="6:7" ht="23.45" customHeight="1" x14ac:dyDescent="0.25">
      <c r="F29" s="23">
        <v>2015</v>
      </c>
      <c r="G29" s="46">
        <v>5691</v>
      </c>
    </row>
    <row r="30" spans="6:7" ht="21" customHeight="1" x14ac:dyDescent="0.25"/>
    <row r="31" spans="6:7" ht="25.15" customHeight="1" x14ac:dyDescent="0.25"/>
    <row r="32" spans="6:7" ht="22.9" customHeight="1" x14ac:dyDescent="0.25"/>
    <row r="33" spans="13:13" ht="21.6" customHeight="1" x14ac:dyDescent="0.25"/>
    <row r="34" spans="13:13" ht="20.25" customHeight="1" x14ac:dyDescent="0.25"/>
    <row r="35" spans="13:13" ht="22.9" customHeight="1" x14ac:dyDescent="0.25"/>
    <row r="36" spans="13:13" ht="18.600000000000001" customHeight="1" x14ac:dyDescent="0.25"/>
    <row r="37" spans="13:13" ht="18.600000000000001"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ht="15" customHeight="1" x14ac:dyDescent="0.25"/>
    <row r="48" spans="13:13" ht="33.75" customHeight="1" x14ac:dyDescent="0.25"/>
    <row r="50" ht="15" customHeight="1" x14ac:dyDescent="0.25"/>
    <row r="51" ht="15" customHeight="1" x14ac:dyDescent="0.25"/>
  </sheetData>
  <pageMargins left="0.7" right="0.7" top="0.75" bottom="0.75" header="0.3" footer="0.3"/>
  <pageSetup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F13:W51"/>
  <sheetViews>
    <sheetView zoomScale="50" zoomScaleNormal="50" workbookViewId="0">
      <selection activeCell="AO58" sqref="A1:AO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3" spans="15:23" x14ac:dyDescent="0.25">
      <c r="O13" t="s">
        <v>7</v>
      </c>
      <c r="P13"/>
      <c r="Q13"/>
      <c r="R13"/>
      <c r="S13"/>
      <c r="T13"/>
      <c r="U13"/>
      <c r="V13"/>
      <c r="W13"/>
    </row>
    <row r="14" spans="15:23" ht="15.75" thickBot="1" x14ac:dyDescent="0.3">
      <c r="O14"/>
      <c r="P14"/>
      <c r="Q14"/>
      <c r="R14"/>
      <c r="S14"/>
      <c r="T14"/>
      <c r="U14"/>
      <c r="V14"/>
      <c r="W14"/>
    </row>
    <row r="15" spans="15:23" x14ac:dyDescent="0.25">
      <c r="O15" s="9" t="s">
        <v>8</v>
      </c>
      <c r="P15" s="9"/>
      <c r="Q15"/>
      <c r="R15"/>
      <c r="S15"/>
      <c r="T15"/>
      <c r="U15"/>
      <c r="V15"/>
      <c r="W15"/>
    </row>
    <row r="16" spans="15:23" ht="33" customHeight="1" x14ac:dyDescent="0.45">
      <c r="O16" t="s">
        <v>9</v>
      </c>
      <c r="P16" s="66">
        <v>0.90327027876912547</v>
      </c>
      <c r="Q16"/>
      <c r="R16"/>
      <c r="S16"/>
      <c r="T16"/>
      <c r="U16"/>
      <c r="V16"/>
      <c r="W16"/>
    </row>
    <row r="17" spans="6:23" ht="31.5" customHeight="1" x14ac:dyDescent="0.45">
      <c r="O17" t="s">
        <v>10</v>
      </c>
      <c r="P17" s="66">
        <v>0.81589719650765358</v>
      </c>
      <c r="Q17"/>
      <c r="R17"/>
      <c r="S17"/>
      <c r="T17"/>
      <c r="U17"/>
      <c r="V17"/>
      <c r="W17"/>
    </row>
    <row r="18" spans="6:23" x14ac:dyDescent="0.25">
      <c r="O18" t="s">
        <v>11</v>
      </c>
      <c r="P18">
        <v>0.7790766358091844</v>
      </c>
      <c r="Q18"/>
      <c r="R18"/>
      <c r="S18"/>
      <c r="T18"/>
      <c r="U18"/>
      <c r="V18"/>
      <c r="W18"/>
    </row>
    <row r="19" spans="6:23" x14ac:dyDescent="0.25">
      <c r="O19" t="s">
        <v>12</v>
      </c>
      <c r="P19">
        <v>512.06951955485783</v>
      </c>
      <c r="Q19"/>
      <c r="R19"/>
      <c r="S19"/>
      <c r="T19"/>
      <c r="U19"/>
      <c r="V19"/>
      <c r="W19"/>
    </row>
    <row r="20" spans="6:23" ht="15.75" thickBot="1" x14ac:dyDescent="0.3">
      <c r="O20" s="7" t="s">
        <v>13</v>
      </c>
      <c r="P20" s="7">
        <v>7</v>
      </c>
      <c r="Q20"/>
      <c r="R20"/>
      <c r="S20"/>
      <c r="T20"/>
      <c r="U20"/>
      <c r="V20"/>
      <c r="W20"/>
    </row>
    <row r="21" spans="6:23" x14ac:dyDescent="0.25">
      <c r="F21" s="49" t="s">
        <v>44</v>
      </c>
      <c r="G21" s="49" t="s">
        <v>43</v>
      </c>
      <c r="O21"/>
      <c r="P21"/>
      <c r="Q21"/>
      <c r="R21"/>
      <c r="S21"/>
      <c r="T21"/>
      <c r="U21"/>
      <c r="V21"/>
      <c r="W21"/>
    </row>
    <row r="22" spans="6:23" ht="26.25" thickBot="1" x14ac:dyDescent="0.3">
      <c r="F22" s="42" t="s">
        <v>48</v>
      </c>
      <c r="G22" s="42" t="s">
        <v>47</v>
      </c>
      <c r="O22" t="s">
        <v>14</v>
      </c>
      <c r="P22"/>
      <c r="Q22"/>
      <c r="R22"/>
      <c r="S22"/>
      <c r="T22"/>
      <c r="U22"/>
      <c r="V22"/>
      <c r="W22"/>
    </row>
    <row r="23" spans="6:23" ht="22.5" x14ac:dyDescent="0.25">
      <c r="F23" s="23">
        <v>2009</v>
      </c>
      <c r="G23" s="46">
        <v>1426</v>
      </c>
      <c r="O23" s="8"/>
      <c r="P23" s="8" t="s">
        <v>19</v>
      </c>
      <c r="Q23" s="8" t="s">
        <v>20</v>
      </c>
      <c r="R23" s="8" t="s">
        <v>21</v>
      </c>
      <c r="S23" s="8" t="s">
        <v>22</v>
      </c>
      <c r="T23" s="8" t="s">
        <v>23</v>
      </c>
      <c r="U23"/>
      <c r="V23"/>
      <c r="W23"/>
    </row>
    <row r="24" spans="6:23" ht="22.5" x14ac:dyDescent="0.25">
      <c r="F24" s="23">
        <v>2010</v>
      </c>
      <c r="G24" s="46">
        <v>1678</v>
      </c>
      <c r="O24" t="s">
        <v>15</v>
      </c>
      <c r="P24">
        <v>1</v>
      </c>
      <c r="Q24">
        <v>5810358.0357142854</v>
      </c>
      <c r="R24">
        <v>5810358.0357142854</v>
      </c>
      <c r="S24">
        <v>22.158739058570948</v>
      </c>
      <c r="T24">
        <v>5.3023616925582931E-3</v>
      </c>
      <c r="U24"/>
      <c r="V24"/>
      <c r="W24"/>
    </row>
    <row r="25" spans="6:23" ht="22.5" x14ac:dyDescent="0.25">
      <c r="F25" s="23">
        <v>2011</v>
      </c>
      <c r="G25" s="46">
        <v>2591</v>
      </c>
      <c r="O25" t="s">
        <v>16</v>
      </c>
      <c r="P25">
        <v>5</v>
      </c>
      <c r="Q25">
        <v>1311075.9642857146</v>
      </c>
      <c r="R25">
        <v>262215.19285714289</v>
      </c>
      <c r="S25"/>
      <c r="T25"/>
      <c r="U25"/>
      <c r="V25"/>
      <c r="W25"/>
    </row>
    <row r="26" spans="6:23" ht="23.25" thickBot="1" x14ac:dyDescent="0.3">
      <c r="F26" s="23">
        <v>2012</v>
      </c>
      <c r="G26" s="46">
        <v>2105</v>
      </c>
      <c r="O26" s="7" t="s">
        <v>17</v>
      </c>
      <c r="P26" s="7">
        <v>6</v>
      </c>
      <c r="Q26" s="7">
        <v>7121434</v>
      </c>
      <c r="R26" s="7"/>
      <c r="S26" s="7"/>
      <c r="T26" s="7"/>
      <c r="U26"/>
      <c r="V26"/>
      <c r="W26"/>
    </row>
    <row r="27" spans="6:23" ht="21" customHeight="1" thickBot="1" x14ac:dyDescent="0.3">
      <c r="F27" s="23">
        <v>2013</v>
      </c>
      <c r="G27" s="46">
        <v>2744</v>
      </c>
      <c r="O27"/>
      <c r="P27"/>
      <c r="Q27"/>
      <c r="R27"/>
      <c r="S27"/>
      <c r="T27"/>
      <c r="U27"/>
      <c r="V27"/>
      <c r="W27"/>
    </row>
    <row r="28" spans="6:23" ht="24.6" customHeight="1" x14ac:dyDescent="0.25">
      <c r="F28" s="23">
        <v>2014</v>
      </c>
      <c r="G28" s="46">
        <v>3068</v>
      </c>
      <c r="O28" s="8"/>
      <c r="P28" s="8" t="s">
        <v>24</v>
      </c>
      <c r="Q28" s="8" t="s">
        <v>12</v>
      </c>
      <c r="R28" s="8" t="s">
        <v>25</v>
      </c>
      <c r="S28" s="8" t="s">
        <v>26</v>
      </c>
      <c r="T28" s="8" t="s">
        <v>27</v>
      </c>
      <c r="U28" s="8" t="s">
        <v>28</v>
      </c>
      <c r="V28" s="8" t="s">
        <v>29</v>
      </c>
      <c r="W28" s="8" t="s">
        <v>30</v>
      </c>
    </row>
    <row r="29" spans="6:23" ht="23.45" customHeight="1" x14ac:dyDescent="0.25">
      <c r="F29" s="23">
        <v>2015</v>
      </c>
      <c r="G29" s="46">
        <v>4700</v>
      </c>
      <c r="O29" t="s">
        <v>18</v>
      </c>
      <c r="P29">
        <v>-913921.85714285716</v>
      </c>
      <c r="Q29">
        <v>194705.44681410585</v>
      </c>
      <c r="R29">
        <v>-4.6938689805397171</v>
      </c>
      <c r="S29">
        <v>5.3664708167897607E-3</v>
      </c>
      <c r="T29">
        <v>-1414428.1420226502</v>
      </c>
      <c r="U29">
        <v>-413415.57226306404</v>
      </c>
      <c r="V29">
        <v>-1414428.1420226502</v>
      </c>
      <c r="W29">
        <v>-413415.57226306404</v>
      </c>
    </row>
    <row r="30" spans="6:23" ht="21" customHeight="1" thickBot="1" x14ac:dyDescent="0.3">
      <c r="O30" s="7" t="s">
        <v>48</v>
      </c>
      <c r="P30" s="7">
        <v>455.53571428571428</v>
      </c>
      <c r="Q30" s="7">
        <v>96.772043051319997</v>
      </c>
      <c r="R30" s="7">
        <v>4.7073069858010053</v>
      </c>
      <c r="S30" s="7">
        <v>5.3023616925582931E-3</v>
      </c>
      <c r="T30" s="7">
        <v>206.77525822057561</v>
      </c>
      <c r="U30" s="7">
        <v>704.29617035085289</v>
      </c>
      <c r="V30" s="7">
        <v>206.77525822057561</v>
      </c>
      <c r="W30" s="7">
        <v>704.29617035085289</v>
      </c>
    </row>
    <row r="31" spans="6:23" ht="25.15" customHeight="1" x14ac:dyDescent="0.25">
      <c r="O31"/>
      <c r="P31"/>
      <c r="Q31"/>
      <c r="R31"/>
      <c r="S31"/>
      <c r="T31"/>
      <c r="U31"/>
      <c r="V31"/>
      <c r="W31"/>
    </row>
    <row r="32" spans="6:23" ht="22.9" customHeight="1" x14ac:dyDescent="0.25">
      <c r="O32"/>
      <c r="P32"/>
      <c r="Q32"/>
      <c r="R32"/>
      <c r="S32"/>
      <c r="T32"/>
      <c r="U32"/>
      <c r="V32"/>
      <c r="W32"/>
    </row>
    <row r="33" spans="13:23" ht="21.6" customHeight="1" x14ac:dyDescent="0.25">
      <c r="O33"/>
      <c r="P33"/>
      <c r="Q33"/>
      <c r="R33"/>
      <c r="S33"/>
      <c r="T33"/>
      <c r="U33"/>
      <c r="V33"/>
      <c r="W33"/>
    </row>
    <row r="34" spans="13:23" ht="20.25" customHeight="1" x14ac:dyDescent="0.25"/>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33.75" customHeight="1" x14ac:dyDescent="0.25"/>
    <row r="50" ht="15" customHeight="1" x14ac:dyDescent="0.25"/>
    <row r="51" ht="15" customHeight="1" x14ac:dyDescent="0.25"/>
  </sheetData>
  <pageMargins left="0.7" right="0.7" top="0.75" bottom="0.75" header="0.3" footer="0.3"/>
  <pageSetup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FirstPage</vt:lpstr>
      <vt:lpstr>Exam Content </vt:lpstr>
      <vt:lpstr>Problem 1</vt:lpstr>
      <vt:lpstr>Check Problem 1</vt:lpstr>
      <vt:lpstr>Problem 2</vt:lpstr>
      <vt:lpstr>Check Problem 2</vt:lpstr>
      <vt:lpstr>Problem 3</vt:lpstr>
      <vt:lpstr>Check Problem 3</vt:lpstr>
      <vt:lpstr>Problem 4</vt:lpstr>
      <vt:lpstr>Check Problem 4</vt:lpstr>
      <vt:lpstr>Problem 5</vt:lpstr>
      <vt:lpstr>Check Problem 5</vt:lpstr>
      <vt:lpstr>Problem 6</vt:lpstr>
      <vt:lpstr>Check Problem 6</vt:lpstr>
      <vt:lpstr>Problem 7</vt:lpstr>
      <vt:lpstr>Check Problem 7</vt:lpstr>
      <vt:lpstr>Problem 8</vt:lpstr>
      <vt:lpstr>Check Problem 8</vt:lpstr>
      <vt:lpstr>Problem 9</vt:lpstr>
      <vt:lpstr>Check Problem 9</vt:lpstr>
      <vt:lpstr>Problem 10</vt:lpstr>
      <vt:lpstr>Check Problem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2022-04-14T17:49:52Z</cp:lastPrinted>
  <dcterms:created xsi:type="dcterms:W3CDTF">2014-10-23T14:45:36Z</dcterms:created>
  <dcterms:modified xsi:type="dcterms:W3CDTF">2023-11-10T22:27:07Z</dcterms:modified>
</cp:coreProperties>
</file>