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8F48FB2-1F85-49C2-8AB1-FD0C7798EFF5}" xr6:coauthVersionLast="47" xr6:coauthVersionMax="47" xr10:uidLastSave="{00000000-0000-0000-0000-000000000000}"/>
  <bookViews>
    <workbookView xWindow="-120" yWindow="600" windowWidth="29040" windowHeight="15000" xr2:uid="{00000000-000D-0000-FFFF-FFFF00000000}"/>
  </bookViews>
  <sheets>
    <sheet name="FirstPage" sheetId="21" r:id="rId1"/>
    <sheet name="Exam Content " sheetId="70" r:id="rId2"/>
    <sheet name="Sheet1" sheetId="159" r:id="rId3"/>
    <sheet name="Problem 1" sheetId="130" r:id="rId4"/>
    <sheet name="Problem 2" sheetId="158" r:id="rId5"/>
    <sheet name="Problem 4" sheetId="131" r:id="rId6"/>
    <sheet name="Problem 51" sheetId="160" r:id="rId7"/>
    <sheet name="Problem 31" sheetId="149" r:id="rId8"/>
    <sheet name="Problem 6" sheetId="150" r:id="rId9"/>
    <sheet name="Problem 71" sheetId="153" r:id="rId10"/>
    <sheet name="Problem 8" sheetId="156" r:id="rId11"/>
    <sheet name="Problem 9" sheetId="155" r:id="rId12"/>
    <sheet name="Problem 10" sheetId="154" r:id="rId1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2" i="158" l="1"/>
  <c r="Y20" i="153" l="1"/>
  <c r="K61" i="158"/>
  <c r="R38" i="160" l="1"/>
  <c r="O41" i="160"/>
  <c r="O38" i="160"/>
  <c r="V28" i="160"/>
  <c r="O45" i="131"/>
  <c r="O38" i="131" l="1"/>
  <c r="O41" i="131"/>
  <c r="O33" i="131"/>
  <c r="Y44" i="154"/>
  <c r="Y33" i="154"/>
  <c r="Y22" i="154"/>
  <c r="U14" i="155"/>
  <c r="T14" i="155"/>
  <c r="T13" i="155"/>
  <c r="T12" i="155"/>
  <c r="S14" i="155"/>
  <c r="S13" i="155"/>
  <c r="S12" i="155"/>
  <c r="P31" i="156"/>
  <c r="P30" i="156"/>
  <c r="P29" i="156"/>
  <c r="P18" i="156"/>
  <c r="P19" i="156"/>
  <c r="P17" i="156"/>
  <c r="AB33" i="153"/>
  <c r="Y33" i="153"/>
  <c r="W32" i="153"/>
  <c r="W31" i="153"/>
  <c r="W30" i="153"/>
  <c r="W29" i="153"/>
  <c r="W33" i="153"/>
  <c r="W20" i="153"/>
  <c r="U19" i="149"/>
  <c r="U18" i="149"/>
  <c r="U17" i="149"/>
  <c r="U16" i="149"/>
  <c r="R35" i="149"/>
  <c r="R34" i="149"/>
  <c r="R33" i="149"/>
  <c r="R32" i="149"/>
  <c r="H28" i="149"/>
  <c r="V118" i="158" l="1"/>
  <c r="V118" i="158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<sst xmlns="http://schemas.openxmlformats.org/spreadsheetml/2006/main" count="191" uniqueCount="83">
  <si>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</si>
  <si>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=</t>
  </si>
  <si>
    <t>Gold</t>
  </si>
  <si>
    <t>Bond</t>
  </si>
  <si>
    <t>Stock</t>
  </si>
  <si>
    <t>C/D</t>
  </si>
  <si>
    <t>Probability</t>
  </si>
  <si>
    <t>W</t>
  </si>
  <si>
    <t>SW</t>
  </si>
  <si>
    <t>NW</t>
  </si>
  <si>
    <t>Certain Payoff</t>
  </si>
  <si>
    <t>Utility</t>
  </si>
  <si>
    <t>Investment Decisions and Payoffs (EMV)</t>
  </si>
  <si>
    <t>Investment Vehicle</t>
  </si>
  <si>
    <t>Large Gain in Market Value</t>
  </si>
  <si>
    <t>Small Gain in Market Value</t>
  </si>
  <si>
    <t>No Change in Market Value</t>
  </si>
  <si>
    <t>Small Fall in Market Value</t>
  </si>
  <si>
    <t>Large Fall in Market Value</t>
  </si>
  <si>
    <t>Sample #</t>
  </si>
  <si>
    <t>Observed Value</t>
  </si>
  <si>
    <t>Payoffs</t>
  </si>
  <si>
    <t>Investment Decisions and Payoffs</t>
  </si>
  <si>
    <t>Large Gain in Market</t>
  </si>
  <si>
    <t>Small Gain in Market</t>
  </si>
  <si>
    <t>No Change in Market</t>
  </si>
  <si>
    <t>Small Fall in Market</t>
  </si>
  <si>
    <t>Large Fall in Market</t>
  </si>
  <si>
    <t>C/D (Fix)</t>
  </si>
  <si>
    <t>N</t>
  </si>
  <si>
    <t>Large Gain</t>
  </si>
  <si>
    <t>Small Gain</t>
  </si>
  <si>
    <t>No Change</t>
  </si>
  <si>
    <t>Small Fall</t>
  </si>
  <si>
    <t>Large Fall</t>
  </si>
  <si>
    <t>t</t>
  </si>
  <si>
    <t>LaPlace</t>
  </si>
  <si>
    <t>Hurwicz</t>
  </si>
  <si>
    <t>Chi</t>
  </si>
  <si>
    <t>Supplier 1 Sample</t>
  </si>
  <si>
    <t>Supplier 2 Sample</t>
  </si>
  <si>
    <t>Anova: Single Factor</t>
  </si>
  <si>
    <t>SUMMARY</t>
  </si>
  <si>
    <t>Groups</t>
  </si>
  <si>
    <t>Count</t>
  </si>
  <si>
    <t>Sum</t>
  </si>
  <si>
    <t>Average</t>
  </si>
  <si>
    <t>Variance</t>
  </si>
  <si>
    <t>Column 1</t>
  </si>
  <si>
    <t>Column 2</t>
  </si>
  <si>
    <t>Column 3</t>
  </si>
  <si>
    <t>Column 4</t>
  </si>
  <si>
    <t>ANOVA</t>
  </si>
  <si>
    <t>Source of Variation</t>
  </si>
  <si>
    <t>SS</t>
  </si>
  <si>
    <t>df</t>
  </si>
  <si>
    <t>MS</t>
  </si>
  <si>
    <t>P-value</t>
  </si>
  <si>
    <t>F crit</t>
  </si>
  <si>
    <t>Between Groups</t>
  </si>
  <si>
    <t>Within Groups</t>
  </si>
  <si>
    <t>Total</t>
  </si>
  <si>
    <t>F (test)</t>
  </si>
  <si>
    <t>EMV</t>
  </si>
  <si>
    <t>EVUC</t>
  </si>
  <si>
    <t>Maximax</t>
  </si>
  <si>
    <t>Maximin</t>
  </si>
  <si>
    <t>Regret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</si>
  <si>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</si>
  <si>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</si>
  <si>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</si>
  <si>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</si>
  <si>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</si>
  <si>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</si>
  <si>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</si>
  <si>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</si>
  <si>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</si>
  <si>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</si>
  <si>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</si>
  <si>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</si>
  <si>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Critical</t>
  </si>
  <si>
    <t>Test</t>
  </si>
  <si>
    <t>Sample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</si>
</sst>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"/>
    <numFmt numFmtId="165" formatCode="&quot;$&quot;#,##0.00"/>
    <numFmt numFmtId="166" formatCode="0.0000"/>
  </numFmts>
  <fonts count="32" x14ac:knownFonts="1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Lucida Bright"/>
      <family val="1"/>
    </font>
    <font>
      <sz val="22"/>
      <color theme="1"/>
      <name val="Lucida Bright"/>
      <family val="1"/>
    </font>
    <font>
      <sz val="11"/>
      <color theme="1"/>
      <name val="Lucida Bright"/>
      <family val="1"/>
    </font>
    <font>
      <sz val="11"/>
      <color theme="1"/>
      <name val="Calibri"/>
      <family val="2"/>
      <scheme val="minor"/>
    </font>
    <font>
      <sz val="48"/>
      <color theme="5" tint="-0.499984740745262"/>
      <name val="Calibri"/>
      <family val="2"/>
      <scheme val="minor"/>
    </font>
    <font>
      <sz val="20"/>
      <name val="Lucida Bright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rgb="FFFFC000"/>
      <name val="Lucida Bright"/>
      <family val="1"/>
    </font>
    <font>
      <b/>
      <sz val="18"/>
      <color rgb="FFC00000"/>
      <name val="Calibri"/>
      <family val="2"/>
      <scheme val="minor"/>
    </font>
    <font>
      <b/>
      <sz val="10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22"/>
      <color rgb="FFC00000"/>
      <name val="Lucida Bright"/>
      <family val="1"/>
    </font>
    <font>
      <b/>
      <sz val="20"/>
      <color theme="2" tint="-9.9978637043366805E-2"/>
      <name val="Calibri"/>
      <family val="2"/>
    </font>
    <font>
      <b/>
      <sz val="22"/>
      <color rgb="FFC0000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rgb="FFFFFF00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name val="Lucida Bright"/>
      <family val="1"/>
    </font>
    <font>
      <sz val="24"/>
      <color theme="1"/>
      <name val="Lucida Bright"/>
      <family val="1"/>
    </font>
    <font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b/>
      <sz val="20"/>
      <color rgb="FFFFFF00"/>
      <name val="Calibri"/>
      <family val="2"/>
      <scheme val="minor"/>
    </font>
    <font>
      <i/>
      <sz val="2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0" fillId="4" borderId="0" xfId="0" applyFill="1" applyProtection="1"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0" fillId="5" borderId="0" xfId="0" applyFill="1"/>
    <xf numFmtId="0" fontId="1" fillId="5" borderId="0" xfId="0" applyFont="1" applyFill="1"/>
    <xf numFmtId="3" fontId="15" fillId="5" borderId="0" xfId="0" applyNumberFormat="1" applyFont="1" applyFill="1" applyAlignment="1">
      <alignment vertical="center"/>
    </xf>
    <xf numFmtId="165" fontId="16" fillId="5" borderId="0" xfId="0" applyNumberFormat="1" applyFont="1" applyFill="1" applyAlignment="1">
      <alignment vertical="center"/>
    </xf>
    <xf numFmtId="165" fontId="16" fillId="5" borderId="0" xfId="0" applyNumberFormat="1" applyFont="1" applyFill="1" applyAlignment="1">
      <alignment horizontal="center" vertical="center"/>
    </xf>
    <xf numFmtId="0" fontId="17" fillId="5" borderId="0" xfId="0" applyFont="1" applyFill="1"/>
    <xf numFmtId="0" fontId="16" fillId="5" borderId="0" xfId="0" applyFont="1" applyFill="1" applyAlignment="1">
      <alignment horizontal="center" vertical="center"/>
    </xf>
    <xf numFmtId="0" fontId="2" fillId="5" borderId="0" xfId="0" applyFont="1" applyFill="1"/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0" fillId="5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0" fillId="2" borderId="0" xfId="0" applyNumberFormat="1" applyFill="1"/>
    <xf numFmtId="0" fontId="11" fillId="5" borderId="0" xfId="0" applyFont="1" applyFill="1"/>
    <xf numFmtId="0" fontId="0" fillId="5" borderId="0" xfId="0" applyFill="1" applyAlignment="1">
      <alignment wrapText="1"/>
    </xf>
    <xf numFmtId="0" fontId="21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3" fillId="2" borderId="0" xfId="0" applyFont="1" applyFill="1" applyAlignment="1">
      <alignment horizontal="centerContinuous"/>
    </xf>
    <xf numFmtId="0" fontId="23" fillId="2" borderId="0" xfId="0" applyFont="1" applyFill="1" applyAlignment="1">
      <alignment horizontal="center"/>
    </xf>
    <xf numFmtId="0" fontId="0" fillId="5" borderId="0" xfId="0" applyFill="1" applyProtection="1">
      <protection locked="0"/>
    </xf>
    <xf numFmtId="0" fontId="25" fillId="2" borderId="0" xfId="0" applyFont="1" applyFill="1" applyProtection="1">
      <protection locked="0"/>
    </xf>
    <xf numFmtId="0" fontId="24" fillId="5" borderId="5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Protection="1">
      <protection locked="0"/>
    </xf>
    <xf numFmtId="2" fontId="5" fillId="5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0" fillId="0" borderId="12" xfId="0" applyBorder="1"/>
    <xf numFmtId="0" fontId="28" fillId="0" borderId="0" xfId="0" applyFont="1"/>
    <xf numFmtId="0" fontId="29" fillId="0" borderId="13" xfId="0" applyFont="1" applyBorder="1" applyAlignment="1">
      <alignment horizontal="center"/>
    </xf>
    <xf numFmtId="0" fontId="28" fillId="0" borderId="12" xfId="0" applyFont="1" applyBorder="1"/>
    <xf numFmtId="0" fontId="29" fillId="9" borderId="13" xfId="0" applyFont="1" applyFill="1" applyBorder="1" applyAlignment="1">
      <alignment horizontal="center"/>
    </xf>
    <xf numFmtId="0" fontId="28" fillId="7" borderId="0" xfId="0" applyFont="1" applyFill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166" fontId="4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4" fillId="7" borderId="1" xfId="0" applyNumberFormat="1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 wrapText="1"/>
    </xf>
    <xf numFmtId="164" fontId="27" fillId="2" borderId="3" xfId="0" applyNumberFormat="1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 wrapText="1"/>
    </xf>
    <xf numFmtId="164" fontId="27" fillId="2" borderId="14" xfId="0" applyNumberFormat="1" applyFont="1" applyFill="1" applyBorder="1" applyAlignment="1">
      <alignment horizontal="center" vertical="center"/>
    </xf>
    <xf numFmtId="164" fontId="27" fillId="7" borderId="3" xfId="0" applyNumberFormat="1" applyFont="1" applyFill="1" applyBorder="1" applyAlignment="1">
      <alignment horizontal="center" vertical="center"/>
    </xf>
    <xf numFmtId="164" fontId="27" fillId="7" borderId="1" xfId="0" applyNumberFormat="1" applyFont="1" applyFill="1" applyBorder="1" applyAlignment="1">
      <alignment horizontal="center" vertical="center"/>
    </xf>
    <xf numFmtId="166" fontId="23" fillId="0" borderId="13" xfId="0" applyNumberFormat="1" applyFont="1" applyBorder="1" applyAlignment="1">
      <alignment horizontal="centerContinuous"/>
    </xf>
    <xf numFmtId="166" fontId="0" fillId="0" borderId="0" xfId="0" applyNumberFormat="1"/>
    <xf numFmtId="166" fontId="0" fillId="0" borderId="12" xfId="0" applyNumberFormat="1" applyBorder="1"/>
    <xf numFmtId="166" fontId="3" fillId="7" borderId="0" xfId="0" applyNumberFormat="1" applyFont="1" applyFill="1"/>
    <xf numFmtId="0" fontId="21" fillId="2" borderId="0" xfId="0" applyFont="1" applyFill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21" fillId="7" borderId="0" xfId="0" applyFont="1" applyFill="1" applyAlignment="1" applyProtection="1">
      <alignment horizontal="center" vertical="center"/>
      <protection locked="0"/>
    </xf>
    <xf numFmtId="3" fontId="3" fillId="7" borderId="1" xfId="0" applyNumberFormat="1" applyFont="1" applyFill="1" applyBorder="1" applyAlignment="1" applyProtection="1">
      <alignment horizontal="center" vertical="center"/>
      <protection locked="0"/>
    </xf>
    <xf numFmtId="0" fontId="31" fillId="0" borderId="13" xfId="0" applyFont="1" applyBorder="1" applyAlignment="1">
      <alignment horizontal="centerContinuous"/>
    </xf>
    <xf numFmtId="0" fontId="21" fillId="0" borderId="0" xfId="0" applyFont="1"/>
    <xf numFmtId="2" fontId="21" fillId="0" borderId="0" xfId="0" applyNumberFormat="1" applyFont="1"/>
    <xf numFmtId="0" fontId="21" fillId="7" borderId="2" xfId="0" applyFont="1" applyFill="1" applyBorder="1"/>
    <xf numFmtId="2" fontId="21" fillId="7" borderId="3" xfId="0" applyNumberFormat="1" applyFont="1" applyFill="1" applyBorder="1"/>
    <xf numFmtId="0" fontId="21" fillId="0" borderId="12" xfId="0" applyFont="1" applyBorder="1"/>
    <xf numFmtId="2" fontId="21" fillId="0" borderId="12" xfId="0" applyNumberFormat="1" applyFont="1" applyBorder="1"/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7" borderId="0" xfId="0" applyFont="1" applyFill="1"/>
    <xf numFmtId="3" fontId="30" fillId="4" borderId="0" xfId="0" applyNumberFormat="1" applyFont="1" applyFill="1" applyAlignment="1">
      <alignment horizontal="center" vertical="center"/>
    </xf>
    <xf numFmtId="0" fontId="23" fillId="0" borderId="13" xfId="0" applyFont="1" applyBorder="1" applyAlignment="1">
      <alignment horizontal="centerContinuous"/>
    </xf>
    <xf numFmtId="0" fontId="28" fillId="7" borderId="0" xfId="0" applyFont="1" applyFill="1"/>
    <xf numFmtId="0" fontId="8" fillId="2" borderId="0" xfId="0" applyFont="1" applyFill="1" applyAlignment="1">
      <alignment horizontal="center" vertical="center"/>
    </xf>
    <xf numFmtId="166" fontId="21" fillId="7" borderId="0" xfId="0" applyNumberFormat="1" applyFont="1" applyFill="1" applyAlignment="1" applyProtection="1">
      <alignment horizontal="center"/>
      <protection locked="0"/>
    </xf>
    <xf numFmtId="2" fontId="24" fillId="5" borderId="0" xfId="0" applyNumberFormat="1" applyFont="1" applyFill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horizontal="center" vertical="center"/>
      <protection locked="0"/>
    </xf>
    <xf numFmtId="0" fontId="23" fillId="0" borderId="13" xfId="0" applyFont="1" applyBorder="1" applyAlignment="1">
      <alignment horizontal="center"/>
    </xf>
    <xf numFmtId="166" fontId="21" fillId="7" borderId="15" xfId="0" applyNumberFormat="1" applyFont="1" applyFill="1" applyBorder="1" applyAlignment="1" applyProtection="1">
      <alignment horizontal="center"/>
      <protection locked="0"/>
    </xf>
    <xf numFmtId="166" fontId="21" fillId="7" borderId="16" xfId="0" applyNumberFormat="1" applyFont="1" applyFill="1" applyBorder="1" applyAlignment="1" applyProtection="1">
      <alignment horizontal="center"/>
      <protection locked="0"/>
    </xf>
    <xf numFmtId="166" fontId="21" fillId="3" borderId="6" xfId="0" applyNumberFormat="1" applyFont="1" applyFill="1" applyBorder="1" applyAlignment="1" applyProtection="1">
      <alignment horizontal="center" vertical="center"/>
      <protection locked="0"/>
    </xf>
    <xf numFmtId="166" fontId="21" fillId="3" borderId="8" xfId="0" applyNumberFormat="1" applyFont="1" applyFill="1" applyBorder="1" applyAlignment="1" applyProtection="1">
      <alignment horizontal="center" vertical="center"/>
      <protection locked="0"/>
    </xf>
    <xf numFmtId="166" fontId="21" fillId="3" borderId="9" xfId="0" applyNumberFormat="1" applyFont="1" applyFill="1" applyBorder="1" applyAlignment="1" applyProtection="1">
      <alignment horizontal="center" vertical="center"/>
      <protection locked="0"/>
    </xf>
    <xf numFmtId="166" fontId="21" fillId="3" borderId="11" xfId="0" applyNumberFormat="1" applyFont="1" applyFill="1" applyBorder="1" applyAlignment="1" applyProtection="1">
      <alignment horizontal="center" vertical="center"/>
      <protection locked="0"/>
    </xf>
    <xf numFmtId="166" fontId="21" fillId="3" borderId="2" xfId="0" applyNumberFormat="1" applyFont="1" applyFill="1" applyBorder="1" applyAlignment="1" applyProtection="1">
      <alignment horizontal="center" vertical="center"/>
      <protection locked="0"/>
    </xf>
    <xf numFmtId="166" fontId="21" fillId="3" borderId="3" xfId="0" applyNumberFormat="1" applyFont="1" applyFill="1" applyBorder="1" applyAlignment="1" applyProtection="1">
      <alignment horizontal="center" vertical="center"/>
      <protection locked="0"/>
    </xf>
    <xf numFmtId="0" fontId="21" fillId="2" borderId="10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0" fillId="4" borderId="0" xfId="0" applyFill="1" applyAlignment="1" applyProtection="1">
      <alignment horizontal="center"/>
      <protection locked="0"/>
    </xf>
    <xf numFmtId="0" fontId="21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6" fontId="12" fillId="5" borderId="2" xfId="0" applyNumberFormat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164" fontId="20" fillId="8" borderId="2" xfId="0" applyNumberFormat="1" applyFont="1" applyFill="1" applyBorder="1" applyAlignment="1">
      <alignment horizontal="center" vertical="center"/>
    </xf>
    <xf numFmtId="164" fontId="20" fillId="8" borderId="4" xfId="0" applyNumberFormat="1" applyFont="1" applyFill="1" applyBorder="1" applyAlignment="1">
      <alignment horizontal="center" vertical="center"/>
    </xf>
    <xf numFmtId="164" fontId="20" fillId="8" borderId="3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6" fontId="12" fillId="5" borderId="2" xfId="0" applyNumberFormat="1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164" fontId="13" fillId="6" borderId="6" xfId="0" applyNumberFormat="1" applyFont="1" applyFill="1" applyBorder="1" applyAlignment="1">
      <alignment horizontal="center" vertical="center"/>
    </xf>
    <xf numFmtId="164" fontId="13" fillId="6" borderId="7" xfId="0" applyNumberFormat="1" applyFont="1" applyFill="1" applyBorder="1" applyAlignment="1">
      <alignment horizontal="center" vertical="center"/>
    </xf>
    <xf numFmtId="164" fontId="13" fillId="6" borderId="8" xfId="0" applyNumberFormat="1" applyFont="1" applyFill="1" applyBorder="1" applyAlignment="1">
      <alignment horizontal="center" vertical="center"/>
    </xf>
    <xf numFmtId="164" fontId="13" fillId="6" borderId="9" xfId="0" applyNumberFormat="1" applyFont="1" applyFill="1" applyBorder="1" applyAlignment="1">
      <alignment horizontal="center" vertical="center"/>
    </xf>
    <xf numFmtId="164" fontId="13" fillId="6" borderId="10" xfId="0" applyNumberFormat="1" applyFont="1" applyFill="1" applyBorder="1" applyAlignment="1">
      <alignment horizontal="center" vertical="center"/>
    </xf>
    <xf numFmtId="164" fontId="13" fillId="6" borderId="11" xfId="0" applyNumberFormat="1" applyFont="1" applyFill="1" applyBorder="1" applyAlignment="1">
      <alignment horizontal="center" vertical="center"/>
    </xf>
    <xf numFmtId="6" fontId="14" fillId="5" borderId="2" xfId="0" applyNumberFormat="1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164" fontId="18" fillId="7" borderId="6" xfId="0" applyNumberFormat="1" applyFont="1" applyFill="1" applyBorder="1" applyAlignment="1">
      <alignment horizontal="center" vertical="center"/>
    </xf>
    <xf numFmtId="164" fontId="18" fillId="7" borderId="7" xfId="0" applyNumberFormat="1" applyFont="1" applyFill="1" applyBorder="1" applyAlignment="1">
      <alignment horizontal="center" vertical="center"/>
    </xf>
    <xf numFmtId="164" fontId="18" fillId="7" borderId="8" xfId="0" applyNumberFormat="1" applyFont="1" applyFill="1" applyBorder="1" applyAlignment="1">
      <alignment horizontal="center" vertical="center"/>
    </xf>
    <xf numFmtId="164" fontId="18" fillId="7" borderId="9" xfId="0" applyNumberFormat="1" applyFont="1" applyFill="1" applyBorder="1" applyAlignment="1">
      <alignment horizontal="center" vertical="center"/>
    </xf>
    <xf numFmtId="164" fontId="18" fillId="7" borderId="10" xfId="0" applyNumberFormat="1" applyFont="1" applyFill="1" applyBorder="1" applyAlignment="1">
      <alignment horizontal="center" vertical="center"/>
    </xf>
    <xf numFmtId="164" fontId="18" fillId="7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Content!A1"/><Relationship Id="rId1" Type="http://schemas.openxmlformats.org/officeDocument/2006/relationships/hyperlink" Target="#'Exam Content 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Problem 6'!A1"/><Relationship Id="rId3" Type="http://schemas.openxmlformats.org/officeDocument/2006/relationships/hyperlink" Target="#'Problem 4'!A1"/><Relationship Id="rId7" Type="http://schemas.openxmlformats.org/officeDocument/2006/relationships/hyperlink" Target="#'Problem 1'!A1"/><Relationship Id="rId12" Type="http://schemas.openxmlformats.org/officeDocument/2006/relationships/hyperlink" Target="#'Problem 10'!A1"/><Relationship Id="rId2" Type="http://schemas.openxmlformats.org/officeDocument/2006/relationships/hyperlink" Target="#'Problem 31'!A1"/><Relationship Id="rId1" Type="http://schemas.openxmlformats.org/officeDocument/2006/relationships/hyperlink" Target="#'Problem 2'!A1"/><Relationship Id="rId6" Type="http://schemas.openxmlformats.org/officeDocument/2006/relationships/hyperlink" Target="#'9'!A1"/><Relationship Id="rId11" Type="http://schemas.openxmlformats.org/officeDocument/2006/relationships/hyperlink" Target="#'Problem 9'!A1"/><Relationship Id="rId5" Type="http://schemas.openxmlformats.org/officeDocument/2006/relationships/hyperlink" Target="#FirstPage!A1"/><Relationship Id="rId10" Type="http://schemas.openxmlformats.org/officeDocument/2006/relationships/hyperlink" Target="#'Problem 8'!A1"/><Relationship Id="rId4" Type="http://schemas.openxmlformats.org/officeDocument/2006/relationships/hyperlink" Target="#'Problem 51'!A1"/><Relationship Id="rId9" Type="http://schemas.openxmlformats.org/officeDocument/2006/relationships/hyperlink" Target="#'Problem 7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Exam Content 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Exam Content 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Exam Content 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533400</xdr:colOff>
      <xdr:row>2</xdr:row>
      <xdr:rowOff>113256</xdr:rowOff>
    </xdr:from>
    <xdr:to>
      <xdr:col>34</xdr:col>
      <xdr:colOff>135255</xdr:colOff>
      <xdr:row>10</xdr:row>
      <xdr:rowOff>33972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96600" y="494256"/>
          <a:ext cx="9965055" cy="144471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rgbClr val="002060"/>
              </a:solidFill>
              <a:latin typeface="Lucida Bright" panose="02040602050505020304" pitchFamily="18" charset="0"/>
            </a:rPr>
            <a:t>CSUSM</a:t>
          </a:r>
        </a:p>
      </xdr:txBody>
    </xdr:sp>
    <xdr:clientData/>
  </xdr:twoCellAnchor>
  <xdr:twoCellAnchor>
    <xdr:from>
      <xdr:col>23</xdr:col>
      <xdr:colOff>345080</xdr:colOff>
      <xdr:row>50</xdr:row>
      <xdr:rowOff>67129</xdr:rowOff>
    </xdr:from>
    <xdr:to>
      <xdr:col>29</xdr:col>
      <xdr:colOff>155669</xdr:colOff>
      <xdr:row>57</xdr:row>
      <xdr:rowOff>22225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365880" y="9592129"/>
          <a:ext cx="3468189" cy="12885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19</xdr:col>
      <xdr:colOff>381953</xdr:colOff>
      <xdr:row>23</xdr:row>
      <xdr:rowOff>76653</xdr:rowOff>
    </xdr:from>
    <xdr:to>
      <xdr:col>32</xdr:col>
      <xdr:colOff>208598</xdr:colOff>
      <xdr:row>45</xdr:row>
      <xdr:rowOff>80010</xdr:rowOff>
    </xdr:to>
    <xdr:sp macro="" textlink="">
      <xdr:nvSpPr>
        <xdr:cNvPr id="11" name="Rounded Rectangl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964353" y="4458153"/>
          <a:ext cx="7751445" cy="41943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5400" b="1" baseline="0">
            <a:solidFill>
              <a:srgbClr val="C00000"/>
            </a:solidFill>
            <a:latin typeface="Lucida Bright" panose="02040602050505020304" pitchFamily="18" charset="0"/>
          </a:endParaRPr>
        </a:p>
        <a:p>
          <a:pPr algn="ctr"/>
          <a:r>
            <a:rPr lang="en-US" sz="5400" b="1" baseline="0">
              <a:solidFill>
                <a:srgbClr val="C00000"/>
              </a:solidFill>
              <a:latin typeface="Lucida Bright" panose="02040602050505020304" pitchFamily="18" charset="0"/>
            </a:rPr>
            <a:t>Test 4 Answers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(</a:t>
          </a:r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Final)</a:t>
          </a:r>
        </a:p>
        <a:p>
          <a:pPr algn="ctr"/>
          <a:r>
            <a:rPr lang="en-US" sz="3200" b="1" baseline="0">
              <a:solidFill>
                <a:srgbClr val="002060"/>
              </a:solidFill>
              <a:latin typeface="Lucida Bright" panose="02040602050505020304" pitchFamily="18" charset="0"/>
            </a:rPr>
            <a:t>5/15/24</a:t>
          </a:r>
        </a:p>
        <a:p>
          <a:pPr algn="ctr"/>
          <a:endParaRPr lang="en-US" sz="36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590550</xdr:colOff>
      <xdr:row>12</xdr:row>
      <xdr:rowOff>182699</xdr:rowOff>
    </xdr:from>
    <xdr:to>
      <xdr:col>30</xdr:col>
      <xdr:colOff>575309</xdr:colOff>
      <xdr:row>19</xdr:row>
      <xdr:rowOff>137795</xdr:rowOff>
    </xdr:to>
    <xdr:sp macro="" textlink="">
      <xdr:nvSpPr>
        <xdr:cNvPr id="12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782550" y="2468699"/>
          <a:ext cx="6080759" cy="12885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BUS</a:t>
          </a:r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322 S24</a:t>
          </a:r>
          <a:endParaRPr lang="en-US" sz="44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306979</xdr:colOff>
      <xdr:row>13</xdr:row>
      <xdr:rowOff>0</xdr:rowOff>
    </xdr:from>
    <xdr:to>
      <xdr:col>1</xdr:col>
      <xdr:colOff>866504</xdr:colOff>
      <xdr:row>13</xdr:row>
      <xdr:rowOff>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A97D1D-80F6-4811-B07E-592E7B18D901}"/>
            </a:ext>
          </a:extLst>
        </xdr:cNvPr>
        <xdr:cNvSpPr/>
      </xdr:nvSpPr>
      <xdr:spPr>
        <a:xfrm>
          <a:off x="306979" y="2476500"/>
          <a:ext cx="921475" cy="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0</xdr:col>
      <xdr:colOff>446315</xdr:colOff>
      <xdr:row>1</xdr:row>
      <xdr:rowOff>123373</xdr:rowOff>
    </xdr:from>
    <xdr:to>
      <xdr:col>2</xdr:col>
      <xdr:colOff>505582</xdr:colOff>
      <xdr:row>7</xdr:row>
      <xdr:rowOff>136071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71DB12-EBBE-4394-B4A6-AAB68D3BFDB4}"/>
            </a:ext>
          </a:extLst>
        </xdr:cNvPr>
        <xdr:cNvSpPr/>
      </xdr:nvSpPr>
      <xdr:spPr>
        <a:xfrm>
          <a:off x="446315" y="313873"/>
          <a:ext cx="1283910" cy="1155698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3</xdr:col>
      <xdr:colOff>607333</xdr:colOff>
      <xdr:row>2</xdr:row>
      <xdr:rowOff>2419</xdr:rowOff>
    </xdr:from>
    <xdr:to>
      <xdr:col>11</xdr:col>
      <xdr:colOff>299357</xdr:colOff>
      <xdr:row>6</xdr:row>
      <xdr:rowOff>149679</xdr:rowOff>
    </xdr:to>
    <xdr:sp macro="" textlink="">
      <xdr:nvSpPr>
        <xdr:cNvPr id="4" name="Rounded Rectangle 1">
          <a:extLst>
            <a:ext uri="{FF2B5EF4-FFF2-40B4-BE49-F238E27FC236}">
              <a16:creationId xmlns:a16="http://schemas.microsoft.com/office/drawing/2014/main" id="{9F5E4591-388E-41B4-A117-F1B3EE58F911}"/>
            </a:ext>
          </a:extLst>
        </xdr:cNvPr>
        <xdr:cNvSpPr/>
      </xdr:nvSpPr>
      <xdr:spPr>
        <a:xfrm>
          <a:off x="2444297" y="383419"/>
          <a:ext cx="4590596" cy="90926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7</a:t>
          </a:r>
        </a:p>
      </xdr:txBody>
    </xdr:sp>
    <xdr:clientData/>
  </xdr:twoCellAnchor>
  <xdr:oneCellAnchor>
    <xdr:from>
      <xdr:col>13</xdr:col>
      <xdr:colOff>533400</xdr:colOff>
      <xdr:row>13</xdr:row>
      <xdr:rowOff>0</xdr:rowOff>
    </xdr:from>
    <xdr:ext cx="751114" cy="20682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5A2DF8C-DA87-4BCA-B207-811FDF87CB84}"/>
            </a:ext>
          </a:extLst>
        </xdr:cNvPr>
        <xdr:cNvSpPr txBox="1"/>
      </xdr:nvSpPr>
      <xdr:spPr>
        <a:xfrm>
          <a:off x="13354050" y="2476500"/>
          <a:ext cx="751114" cy="2068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14</xdr:col>
      <xdr:colOff>63952</xdr:colOff>
      <xdr:row>6</xdr:row>
      <xdr:rowOff>146415</xdr:rowOff>
    </xdr:from>
    <xdr:to>
      <xdr:col>14</xdr:col>
      <xdr:colOff>63952</xdr:colOff>
      <xdr:row>44</xdr:row>
      <xdr:rowOff>85454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ED2B2D4B-008F-4B49-8875-1AE9EA4BFD10}"/>
            </a:ext>
          </a:extLst>
        </xdr:cNvPr>
        <xdr:cNvCxnSpPr/>
      </xdr:nvCxnSpPr>
      <xdr:spPr>
        <a:xfrm flipH="1">
          <a:off x="8636452" y="1289415"/>
          <a:ext cx="0" cy="866121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306979</xdr:colOff>
      <xdr:row>13</xdr:row>
      <xdr:rowOff>0</xdr:rowOff>
    </xdr:from>
    <xdr:to>
      <xdr:col>1</xdr:col>
      <xdr:colOff>866504</xdr:colOff>
      <xdr:row>13</xdr:row>
      <xdr:rowOff>0</xdr:rowOff>
    </xdr:to>
    <xdr:sp macro="" textlink="">
      <xdr:nvSpPr>
        <xdr:cNvPr id="9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FF2DA1-F4A3-402A-B1CE-3AC73F2CC93C}"/>
            </a:ext>
          </a:extLst>
        </xdr:cNvPr>
        <xdr:cNvSpPr/>
      </xdr:nvSpPr>
      <xdr:spPr>
        <a:xfrm>
          <a:off x="306979" y="2476500"/>
          <a:ext cx="911950" cy="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oneCellAnchor>
    <xdr:from>
      <xdr:col>13</xdr:col>
      <xdr:colOff>533400</xdr:colOff>
      <xdr:row>13</xdr:row>
      <xdr:rowOff>0</xdr:rowOff>
    </xdr:from>
    <xdr:ext cx="751114" cy="206828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D638D86-1187-4B7C-A179-751631B741B9}"/>
            </a:ext>
          </a:extLst>
        </xdr:cNvPr>
        <xdr:cNvSpPr txBox="1"/>
      </xdr:nvSpPr>
      <xdr:spPr>
        <a:xfrm>
          <a:off x="8458200" y="2476500"/>
          <a:ext cx="751114" cy="2068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198666</xdr:colOff>
      <xdr:row>9</xdr:row>
      <xdr:rowOff>5444</xdr:rowOff>
    </xdr:from>
    <xdr:to>
      <xdr:col>13</xdr:col>
      <xdr:colOff>176893</xdr:colOff>
      <xdr:row>17</xdr:row>
      <xdr:rowOff>244930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B7AFEE8F-80B3-41C5-B2A3-DD8B1BC699D5}"/>
            </a:ext>
          </a:extLst>
        </xdr:cNvPr>
        <xdr:cNvSpPr txBox="1"/>
      </xdr:nvSpPr>
      <xdr:spPr>
        <a:xfrm>
          <a:off x="198666" y="1719944"/>
          <a:ext cx="7938406" cy="3505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a) What is the Value of Perfect Information?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If someone offered you $1,500 would you overpaid or underpaid for hetting this information? 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Overpaid</a:t>
          </a:r>
        </a:p>
        <a:p>
          <a:endParaRPr lang="en-US" sz="2000" baseline="0">
            <a:solidFill>
              <a:srgbClr val="C00000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c) What is the value of EVUC?</a:t>
          </a:r>
        </a:p>
      </xdr:txBody>
    </xdr:sp>
    <xdr:clientData/>
  </xdr:twoCellAnchor>
  <xdr:twoCellAnchor>
    <xdr:from>
      <xdr:col>15</xdr:col>
      <xdr:colOff>517072</xdr:colOff>
      <xdr:row>2</xdr:row>
      <xdr:rowOff>0</xdr:rowOff>
    </xdr:from>
    <xdr:to>
      <xdr:col>19</xdr:col>
      <xdr:colOff>363762</xdr:colOff>
      <xdr:row>6</xdr:row>
      <xdr:rowOff>79828</xdr:rowOff>
    </xdr:to>
    <xdr:sp macro="" textlink="">
      <xdr:nvSpPr>
        <xdr:cNvPr id="11" name="Rounded Rectangle 3">
          <a:extLst>
            <a:ext uri="{FF2B5EF4-FFF2-40B4-BE49-F238E27FC236}">
              <a16:creationId xmlns:a16="http://schemas.microsoft.com/office/drawing/2014/main" id="{F08D6A51-5CE9-4BAB-BEC2-CC9B29F48AFE}"/>
            </a:ext>
          </a:extLst>
        </xdr:cNvPr>
        <xdr:cNvSpPr/>
      </xdr:nvSpPr>
      <xdr:spPr>
        <a:xfrm>
          <a:off x="9769929" y="381000"/>
          <a:ext cx="4445904" cy="84182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306979</xdr:colOff>
      <xdr:row>13</xdr:row>
      <xdr:rowOff>0</xdr:rowOff>
    </xdr:from>
    <xdr:to>
      <xdr:col>1</xdr:col>
      <xdr:colOff>866504</xdr:colOff>
      <xdr:row>13</xdr:row>
      <xdr:rowOff>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4BCF94-EF0C-490F-8454-EBABE722FC44}"/>
            </a:ext>
          </a:extLst>
        </xdr:cNvPr>
        <xdr:cNvSpPr/>
      </xdr:nvSpPr>
      <xdr:spPr>
        <a:xfrm>
          <a:off x="306979" y="3352800"/>
          <a:ext cx="873850" cy="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0</xdr:col>
      <xdr:colOff>446315</xdr:colOff>
      <xdr:row>1</xdr:row>
      <xdr:rowOff>123373</xdr:rowOff>
    </xdr:from>
    <xdr:to>
      <xdr:col>2</xdr:col>
      <xdr:colOff>505582</xdr:colOff>
      <xdr:row>6</xdr:row>
      <xdr:rowOff>140306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906FAE-8812-4079-BF03-7DA91D192DB2}"/>
            </a:ext>
          </a:extLst>
        </xdr:cNvPr>
        <xdr:cNvSpPr/>
      </xdr:nvSpPr>
      <xdr:spPr>
        <a:xfrm>
          <a:off x="446315" y="313873"/>
          <a:ext cx="1240367" cy="969433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3</xdr:col>
      <xdr:colOff>693058</xdr:colOff>
      <xdr:row>2</xdr:row>
      <xdr:rowOff>2419</xdr:rowOff>
    </xdr:from>
    <xdr:to>
      <xdr:col>8</xdr:col>
      <xdr:colOff>250371</xdr:colOff>
      <xdr:row>5</xdr:row>
      <xdr:rowOff>162077</xdr:rowOff>
    </xdr:to>
    <xdr:sp macro="" textlink="">
      <xdr:nvSpPr>
        <xdr:cNvPr id="4" name="Rounded Rectangle 1">
          <a:extLst>
            <a:ext uri="{FF2B5EF4-FFF2-40B4-BE49-F238E27FC236}">
              <a16:creationId xmlns:a16="http://schemas.microsoft.com/office/drawing/2014/main" id="{6DAE6A03-2D11-4435-A425-67741052963C}"/>
            </a:ext>
          </a:extLst>
        </xdr:cNvPr>
        <xdr:cNvSpPr/>
      </xdr:nvSpPr>
      <xdr:spPr>
        <a:xfrm>
          <a:off x="2359933" y="383419"/>
          <a:ext cx="4262663" cy="73115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8 </a:t>
          </a:r>
          <a:endParaRPr lang="en-US" sz="3200" b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12</xdr:col>
      <xdr:colOff>533400</xdr:colOff>
      <xdr:row>13</xdr:row>
      <xdr:rowOff>0</xdr:rowOff>
    </xdr:from>
    <xdr:ext cx="751114" cy="20682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869B2F-F758-440F-B0C8-AFABAFD1BC66}"/>
            </a:ext>
          </a:extLst>
        </xdr:cNvPr>
        <xdr:cNvSpPr txBox="1"/>
      </xdr:nvSpPr>
      <xdr:spPr>
        <a:xfrm>
          <a:off x="11534775" y="3352800"/>
          <a:ext cx="751114" cy="2068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414021</xdr:colOff>
      <xdr:row>1</xdr:row>
      <xdr:rowOff>37737</xdr:rowOff>
    </xdr:from>
    <xdr:to>
      <xdr:col>2</xdr:col>
      <xdr:colOff>681717</xdr:colOff>
      <xdr:row>6</xdr:row>
      <xdr:rowOff>179160</xdr:rowOff>
    </xdr:to>
    <xdr:sp macro="" textlink="">
      <xdr:nvSpPr>
        <xdr:cNvPr id="9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FCAC5E-4A23-4E9F-8AA0-A8B67F6BC0A3}"/>
            </a:ext>
          </a:extLst>
        </xdr:cNvPr>
        <xdr:cNvSpPr/>
      </xdr:nvSpPr>
      <xdr:spPr>
        <a:xfrm>
          <a:off x="414021" y="228237"/>
          <a:ext cx="1353546" cy="1093923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149678</xdr:colOff>
      <xdr:row>8</xdr:row>
      <xdr:rowOff>157299</xdr:rowOff>
    </xdr:from>
    <xdr:to>
      <xdr:col>9</xdr:col>
      <xdr:colOff>149678</xdr:colOff>
      <xdr:row>52</xdr:row>
      <xdr:rowOff>96337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7ED8FF3E-5188-4221-AF24-0D2DAC16A408}"/>
            </a:ext>
          </a:extLst>
        </xdr:cNvPr>
        <xdr:cNvCxnSpPr/>
      </xdr:nvCxnSpPr>
      <xdr:spPr>
        <a:xfrm flipH="1">
          <a:off x="7274378" y="1681299"/>
          <a:ext cx="0" cy="1120711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481513</xdr:colOff>
      <xdr:row>1</xdr:row>
      <xdr:rowOff>78014</xdr:rowOff>
    </xdr:from>
    <xdr:to>
      <xdr:col>10</xdr:col>
      <xdr:colOff>81644</xdr:colOff>
      <xdr:row>6</xdr:row>
      <xdr:rowOff>21771</xdr:rowOff>
    </xdr:to>
    <xdr:sp macro="" textlink="">
      <xdr:nvSpPr>
        <xdr:cNvPr id="11" name="Rounded Rectangle 1">
          <a:extLst>
            <a:ext uri="{FF2B5EF4-FFF2-40B4-BE49-F238E27FC236}">
              <a16:creationId xmlns:a16="http://schemas.microsoft.com/office/drawing/2014/main" id="{45AA8FF5-7AC9-4723-BA7F-04AB5D4AD32D}"/>
            </a:ext>
          </a:extLst>
        </xdr:cNvPr>
        <xdr:cNvSpPr/>
      </xdr:nvSpPr>
      <xdr:spPr>
        <a:xfrm>
          <a:off x="2236834" y="268514"/>
          <a:ext cx="5532846" cy="8962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0">
              <a:solidFill>
                <a:srgbClr val="FF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8</a:t>
          </a:r>
        </a:p>
      </xdr:txBody>
    </xdr:sp>
    <xdr:clientData/>
  </xdr:twoCellAnchor>
  <xdr:twoCellAnchor>
    <xdr:from>
      <xdr:col>0</xdr:col>
      <xdr:colOff>293916</xdr:colOff>
      <xdr:row>10</xdr:row>
      <xdr:rowOff>58783</xdr:rowOff>
    </xdr:from>
    <xdr:to>
      <xdr:col>8</xdr:col>
      <xdr:colOff>664028</xdr:colOff>
      <xdr:row>20</xdr:row>
      <xdr:rowOff>95250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5A7CEEB-537F-4AA3-A454-561A2795F0D4}"/>
            </a:ext>
          </a:extLst>
        </xdr:cNvPr>
        <xdr:cNvSpPr txBox="1"/>
      </xdr:nvSpPr>
      <xdr:spPr>
        <a:xfrm>
          <a:off x="293916" y="1963783"/>
          <a:ext cx="6724648" cy="29211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Calculate the highest</a:t>
          </a:r>
          <a:r>
            <a:rPr lang="en-US" sz="2400" baseline="0">
              <a:latin typeface="Lucida Bright" panose="02040602050505020304" pitchFamily="18" charset="0"/>
            </a:rPr>
            <a:t> value </a:t>
          </a:r>
          <a:r>
            <a:rPr lang="en-US" sz="2400">
              <a:latin typeface="Lucida Bright" panose="02040602050505020304" pitchFamily="18" charset="0"/>
            </a:rPr>
            <a:t>using these methodologies:</a:t>
          </a:r>
        </a:p>
        <a:p>
          <a:endParaRPr lang="en-US" sz="2400">
            <a:latin typeface="Lucida Bright" panose="02040602050505020304" pitchFamily="18" charset="0"/>
          </a:endParaRPr>
        </a:p>
        <a:p>
          <a:r>
            <a:rPr lang="en-US" sz="2400">
              <a:latin typeface="Lucida Bright" panose="02040602050505020304" pitchFamily="18" charset="0"/>
            </a:rPr>
            <a:t>a) LaPlace</a:t>
          </a:r>
        </a:p>
        <a:p>
          <a:endParaRPr lang="en-US" sz="2400">
            <a:latin typeface="Lucida Bright" panose="02040602050505020304" pitchFamily="18" charset="0"/>
          </a:endParaRPr>
        </a:p>
        <a:p>
          <a:r>
            <a:rPr lang="en-US" sz="2400">
              <a:latin typeface="Lucida Bright" panose="02040602050505020304" pitchFamily="18" charset="0"/>
            </a:rPr>
            <a:t>b) Hurwicz: </a:t>
          </a:r>
          <a:r>
            <a:rPr lang="el-GR" sz="240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400">
              <a:latin typeface="Lucida Bright" panose="02040602050505020304" pitchFamily="18" charset="0"/>
              <a:cs typeface="Calibri" panose="020F0502020204030204" pitchFamily="34" charset="0"/>
            </a:rPr>
            <a:t> = 0.4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0</xdr:colOff>
      <xdr:row>2</xdr:row>
      <xdr:rowOff>122464</xdr:rowOff>
    </xdr:from>
    <xdr:to>
      <xdr:col>14</xdr:col>
      <xdr:colOff>1221011</xdr:colOff>
      <xdr:row>7</xdr:row>
      <xdr:rowOff>11792</xdr:rowOff>
    </xdr:to>
    <xdr:sp macro="" textlink="">
      <xdr:nvSpPr>
        <xdr:cNvPr id="5" name="Rounded Rectangle 3">
          <a:extLst>
            <a:ext uri="{FF2B5EF4-FFF2-40B4-BE49-F238E27FC236}">
              <a16:creationId xmlns:a16="http://schemas.microsoft.com/office/drawing/2014/main" id="{58FA2984-6F75-482A-B3D4-AF722EC2E2F6}"/>
            </a:ext>
          </a:extLst>
        </xdr:cNvPr>
        <xdr:cNvSpPr/>
      </xdr:nvSpPr>
      <xdr:spPr>
        <a:xfrm>
          <a:off x="9837964" y="503464"/>
          <a:ext cx="4445904" cy="84182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306979</xdr:colOff>
      <xdr:row>13</xdr:row>
      <xdr:rowOff>0</xdr:rowOff>
    </xdr:from>
    <xdr:to>
      <xdr:col>1</xdr:col>
      <xdr:colOff>866504</xdr:colOff>
      <xdr:row>13</xdr:row>
      <xdr:rowOff>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6E9038-FEE3-4ABA-B716-8B709E990555}"/>
            </a:ext>
          </a:extLst>
        </xdr:cNvPr>
        <xdr:cNvSpPr/>
      </xdr:nvSpPr>
      <xdr:spPr>
        <a:xfrm>
          <a:off x="306979" y="3352800"/>
          <a:ext cx="873850" cy="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0</xdr:col>
      <xdr:colOff>446315</xdr:colOff>
      <xdr:row>0</xdr:row>
      <xdr:rowOff>177802</xdr:rowOff>
    </xdr:from>
    <xdr:to>
      <xdr:col>3</xdr:col>
      <xdr:colOff>81643</xdr:colOff>
      <xdr:row>6</xdr:row>
      <xdr:rowOff>163286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105F15-6A3E-4C83-8002-46AD187355B0}"/>
            </a:ext>
          </a:extLst>
        </xdr:cNvPr>
        <xdr:cNvSpPr/>
      </xdr:nvSpPr>
      <xdr:spPr>
        <a:xfrm>
          <a:off x="446315" y="177802"/>
          <a:ext cx="1390649" cy="112848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3</xdr:col>
      <xdr:colOff>693058</xdr:colOff>
      <xdr:row>2</xdr:row>
      <xdr:rowOff>2419</xdr:rowOff>
    </xdr:from>
    <xdr:to>
      <xdr:col>8</xdr:col>
      <xdr:colOff>250371</xdr:colOff>
      <xdr:row>5</xdr:row>
      <xdr:rowOff>162077</xdr:rowOff>
    </xdr:to>
    <xdr:sp macro="" textlink="">
      <xdr:nvSpPr>
        <xdr:cNvPr id="4" name="Rounded Rectangle 1">
          <a:extLst>
            <a:ext uri="{FF2B5EF4-FFF2-40B4-BE49-F238E27FC236}">
              <a16:creationId xmlns:a16="http://schemas.microsoft.com/office/drawing/2014/main" id="{4E5CF8E2-7CB7-4312-ABF3-C70B82FE2D79}"/>
            </a:ext>
          </a:extLst>
        </xdr:cNvPr>
        <xdr:cNvSpPr/>
      </xdr:nvSpPr>
      <xdr:spPr>
        <a:xfrm>
          <a:off x="2359933" y="383419"/>
          <a:ext cx="4262663" cy="73115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9</a:t>
          </a:r>
        </a:p>
      </xdr:txBody>
    </xdr:sp>
    <xdr:clientData/>
  </xdr:twoCellAnchor>
  <xdr:oneCellAnchor>
    <xdr:from>
      <xdr:col>13</xdr:col>
      <xdr:colOff>533400</xdr:colOff>
      <xdr:row>13</xdr:row>
      <xdr:rowOff>0</xdr:rowOff>
    </xdr:from>
    <xdr:ext cx="751114" cy="20682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3AF8F2E-A1C4-4F12-9E26-AB32F8A2CB4A}"/>
            </a:ext>
          </a:extLst>
        </xdr:cNvPr>
        <xdr:cNvSpPr txBox="1"/>
      </xdr:nvSpPr>
      <xdr:spPr>
        <a:xfrm>
          <a:off x="11534775" y="3352800"/>
          <a:ext cx="751114" cy="2068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10</xdr:col>
      <xdr:colOff>751113</xdr:colOff>
      <xdr:row>3</xdr:row>
      <xdr:rowOff>78379</xdr:rowOff>
    </xdr:from>
    <xdr:to>
      <xdr:col>10</xdr:col>
      <xdr:colOff>751113</xdr:colOff>
      <xdr:row>39</xdr:row>
      <xdr:rowOff>17418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3CFF7F61-ABF3-45AA-87C3-23B49633EC87}"/>
            </a:ext>
          </a:extLst>
        </xdr:cNvPr>
        <xdr:cNvCxnSpPr/>
      </xdr:nvCxnSpPr>
      <xdr:spPr>
        <a:xfrm flipH="1">
          <a:off x="8466363" y="649879"/>
          <a:ext cx="0" cy="774953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145143</xdr:colOff>
      <xdr:row>10</xdr:row>
      <xdr:rowOff>59687</xdr:rowOff>
    </xdr:from>
    <xdr:to>
      <xdr:col>10</xdr:col>
      <xdr:colOff>254000</xdr:colOff>
      <xdr:row>22</xdr:row>
      <xdr:rowOff>108857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A7027EDE-E433-4386-84C2-E65F5A101A9E}"/>
            </a:ext>
          </a:extLst>
        </xdr:cNvPr>
        <xdr:cNvSpPr txBox="1"/>
      </xdr:nvSpPr>
      <xdr:spPr>
        <a:xfrm>
          <a:off x="145143" y="2141580"/>
          <a:ext cx="7796893" cy="43762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solidFill>
                <a:schemeClr val="bg1"/>
              </a:solidFill>
              <a:latin typeface="Lucida Bright" panose="02040602050505020304" pitchFamily="18" charset="0"/>
            </a:rPr>
            <a:t>Lawrence 339</a:t>
          </a:r>
        </a:p>
        <a:p>
          <a:r>
            <a:rPr lang="en-US" sz="2400">
              <a:latin typeface="Lucida Bright" panose="02040602050505020304" pitchFamily="18" charset="0"/>
            </a:rPr>
            <a:t>Given the </a:t>
          </a:r>
          <a:r>
            <a:rPr lang="en-US" sz="2400" baseline="0">
              <a:latin typeface="Lucida Bright" panose="02040602050505020304" pitchFamily="18" charset="0"/>
            </a:rPr>
            <a:t>payoff table shown below calculate the </a:t>
          </a:r>
        </a:p>
        <a:p>
          <a:r>
            <a:rPr lang="en-US" sz="2400" baseline="0">
              <a:latin typeface="Lucida Bright" panose="02040602050505020304" pitchFamily="18" charset="0"/>
            </a:rPr>
            <a:t>following: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a) Maximax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b) Maximin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c) Regret when an investment in Stock was selected and there was a large market gain.</a:t>
          </a:r>
        </a:p>
        <a:p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653143</xdr:colOff>
      <xdr:row>1</xdr:row>
      <xdr:rowOff>81643</xdr:rowOff>
    </xdr:from>
    <xdr:to>
      <xdr:col>14</xdr:col>
      <xdr:colOff>962476</xdr:colOff>
      <xdr:row>5</xdr:row>
      <xdr:rowOff>161471</xdr:rowOff>
    </xdr:to>
    <xdr:sp macro="" textlink="">
      <xdr:nvSpPr>
        <xdr:cNvPr id="7" name="Rounded Rectangle 3">
          <a:extLst>
            <a:ext uri="{FF2B5EF4-FFF2-40B4-BE49-F238E27FC236}">
              <a16:creationId xmlns:a16="http://schemas.microsoft.com/office/drawing/2014/main" id="{9187A7B9-5D6E-4453-828D-963738E2569F}"/>
            </a:ext>
          </a:extLst>
        </xdr:cNvPr>
        <xdr:cNvSpPr/>
      </xdr:nvSpPr>
      <xdr:spPr>
        <a:xfrm>
          <a:off x="9116786" y="272143"/>
          <a:ext cx="4445904" cy="84182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306979</xdr:colOff>
      <xdr:row>13</xdr:row>
      <xdr:rowOff>0</xdr:rowOff>
    </xdr:from>
    <xdr:to>
      <xdr:col>1</xdr:col>
      <xdr:colOff>866504</xdr:colOff>
      <xdr:row>13</xdr:row>
      <xdr:rowOff>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6C8E20-EB40-4E0A-A633-2E3B10AE3629}"/>
            </a:ext>
          </a:extLst>
        </xdr:cNvPr>
        <xdr:cNvSpPr/>
      </xdr:nvSpPr>
      <xdr:spPr>
        <a:xfrm>
          <a:off x="306979" y="2476500"/>
          <a:ext cx="921475" cy="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0</xdr:col>
      <xdr:colOff>446314</xdr:colOff>
      <xdr:row>1</xdr:row>
      <xdr:rowOff>123373</xdr:rowOff>
    </xdr:from>
    <xdr:to>
      <xdr:col>2</xdr:col>
      <xdr:colOff>612320</xdr:colOff>
      <xdr:row>7</xdr:row>
      <xdr:rowOff>176893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914A2F-D6B5-45D3-8852-C43722D5DE15}"/>
            </a:ext>
          </a:extLst>
        </xdr:cNvPr>
        <xdr:cNvSpPr/>
      </xdr:nvSpPr>
      <xdr:spPr>
        <a:xfrm>
          <a:off x="446314" y="313873"/>
          <a:ext cx="1390649" cy="119652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oneCellAnchor>
    <xdr:from>
      <xdr:col>13</xdr:col>
      <xdr:colOff>533400</xdr:colOff>
      <xdr:row>13</xdr:row>
      <xdr:rowOff>0</xdr:rowOff>
    </xdr:from>
    <xdr:ext cx="751114" cy="20682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288EDDD-BAB0-48C0-A324-9DBC1612FE7F}"/>
            </a:ext>
          </a:extLst>
        </xdr:cNvPr>
        <xdr:cNvSpPr txBox="1"/>
      </xdr:nvSpPr>
      <xdr:spPr>
        <a:xfrm>
          <a:off x="13354050" y="2476500"/>
          <a:ext cx="751114" cy="2068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306979</xdr:colOff>
      <xdr:row>15</xdr:row>
      <xdr:rowOff>0</xdr:rowOff>
    </xdr:from>
    <xdr:to>
      <xdr:col>1</xdr:col>
      <xdr:colOff>866504</xdr:colOff>
      <xdr:row>15</xdr:row>
      <xdr:rowOff>0</xdr:rowOff>
    </xdr:to>
    <xdr:sp macro="" textlink="">
      <xdr:nvSpPr>
        <xdr:cNvPr id="9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DC78B3-99F9-4279-9BFF-332500353D8A}"/>
            </a:ext>
          </a:extLst>
        </xdr:cNvPr>
        <xdr:cNvSpPr/>
      </xdr:nvSpPr>
      <xdr:spPr>
        <a:xfrm>
          <a:off x="306979" y="2857500"/>
          <a:ext cx="911950" cy="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3</xdr:col>
      <xdr:colOff>370112</xdr:colOff>
      <xdr:row>2</xdr:row>
      <xdr:rowOff>84062</xdr:rowOff>
    </xdr:from>
    <xdr:to>
      <xdr:col>11</xdr:col>
      <xdr:colOff>424542</xdr:colOff>
      <xdr:row>6</xdr:row>
      <xdr:rowOff>53220</xdr:rowOff>
    </xdr:to>
    <xdr:sp macro="" textlink="">
      <xdr:nvSpPr>
        <xdr:cNvPr id="11" name="Rounded Rectangle 1">
          <a:extLst>
            <a:ext uri="{FF2B5EF4-FFF2-40B4-BE49-F238E27FC236}">
              <a16:creationId xmlns:a16="http://schemas.microsoft.com/office/drawing/2014/main" id="{A674775A-295B-4F32-B4B7-6BE9E5B5C3A5}"/>
            </a:ext>
          </a:extLst>
        </xdr:cNvPr>
        <xdr:cNvSpPr/>
      </xdr:nvSpPr>
      <xdr:spPr>
        <a:xfrm>
          <a:off x="2207076" y="465062"/>
          <a:ext cx="5021037" cy="73115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10 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16</xdr:col>
      <xdr:colOff>620486</xdr:colOff>
      <xdr:row>20</xdr:row>
      <xdr:rowOff>174173</xdr:rowOff>
    </xdr:from>
    <xdr:to>
      <xdr:col>17</xdr:col>
      <xdr:colOff>557892</xdr:colOff>
      <xdr:row>23</xdr:row>
      <xdr:rowOff>119743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315ABCFA-9DC4-4DA4-B1C3-8907E2D0AFA1}"/>
            </a:ext>
          </a:extLst>
        </xdr:cNvPr>
        <xdr:cNvSpPr/>
      </xdr:nvSpPr>
      <xdr:spPr>
        <a:xfrm>
          <a:off x="11574236" y="4193723"/>
          <a:ext cx="708931" cy="517070"/>
        </a:xfrm>
        <a:prstGeom prst="ellipse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rgbClr val="FFC000"/>
              </a:solidFill>
            </a:rPr>
            <a:t>P1</a:t>
          </a:r>
        </a:p>
      </xdr:txBody>
    </xdr:sp>
    <xdr:clientData/>
  </xdr:twoCellAnchor>
  <xdr:twoCellAnchor>
    <xdr:from>
      <xdr:col>13</xdr:col>
      <xdr:colOff>760912</xdr:colOff>
      <xdr:row>26</xdr:row>
      <xdr:rowOff>174171</xdr:rowOff>
    </xdr:from>
    <xdr:to>
      <xdr:col>15</xdr:col>
      <xdr:colOff>272143</xdr:colOff>
      <xdr:row>29</xdr:row>
      <xdr:rowOff>522515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28BF2F28-E088-40F8-B629-4D8CD2E7E079}"/>
            </a:ext>
          </a:extLst>
        </xdr:cNvPr>
        <xdr:cNvSpPr/>
      </xdr:nvSpPr>
      <xdr:spPr>
        <a:xfrm>
          <a:off x="9266737" y="5412921"/>
          <a:ext cx="1092381" cy="919844"/>
        </a:xfrm>
        <a:prstGeom prst="rect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rgbClr val="FFC000"/>
              </a:solidFill>
            </a:rPr>
            <a:t>Decision</a:t>
          </a:r>
          <a:r>
            <a:rPr lang="en-US" sz="1200" b="1" baseline="0">
              <a:solidFill>
                <a:srgbClr val="FFC000"/>
              </a:solidFill>
            </a:rPr>
            <a:t> </a:t>
          </a:r>
        </a:p>
        <a:p>
          <a:pPr algn="ctr"/>
          <a:r>
            <a:rPr lang="en-US" sz="1200" b="1" baseline="0">
              <a:solidFill>
                <a:srgbClr val="FFC000"/>
              </a:solidFill>
            </a:rPr>
            <a:t>Node</a:t>
          </a:r>
          <a:endParaRPr lang="en-US" sz="1200" b="1">
            <a:solidFill>
              <a:srgbClr val="FFC000"/>
            </a:solidFill>
          </a:endParaRPr>
        </a:p>
      </xdr:txBody>
    </xdr:sp>
    <xdr:clientData/>
  </xdr:twoCellAnchor>
  <xdr:twoCellAnchor>
    <xdr:from>
      <xdr:col>16</xdr:col>
      <xdr:colOff>576943</xdr:colOff>
      <xdr:row>32</xdr:row>
      <xdr:rowOff>119743</xdr:rowOff>
    </xdr:from>
    <xdr:to>
      <xdr:col>17</xdr:col>
      <xdr:colOff>489857</xdr:colOff>
      <xdr:row>34</xdr:row>
      <xdr:rowOff>239485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C98808A6-581A-4733-91AB-1102C8431364}"/>
            </a:ext>
          </a:extLst>
        </xdr:cNvPr>
        <xdr:cNvSpPr/>
      </xdr:nvSpPr>
      <xdr:spPr>
        <a:xfrm>
          <a:off x="11530693" y="7234918"/>
          <a:ext cx="684439" cy="500742"/>
        </a:xfrm>
        <a:prstGeom prst="ellipse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rgbClr val="FFC000"/>
              </a:solidFill>
            </a:rPr>
            <a:t>P2</a:t>
          </a:r>
        </a:p>
      </xdr:txBody>
    </xdr:sp>
    <xdr:clientData/>
  </xdr:twoCellAnchor>
  <xdr:twoCellAnchor>
    <xdr:from>
      <xdr:col>15</xdr:col>
      <xdr:colOff>272143</xdr:colOff>
      <xdr:row>22</xdr:row>
      <xdr:rowOff>51708</xdr:rowOff>
    </xdr:from>
    <xdr:to>
      <xdr:col>16</xdr:col>
      <xdr:colOff>620486</xdr:colOff>
      <xdr:row>29</xdr:row>
      <xdr:rowOff>62593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BC826363-C50C-4C25-B79D-0D6658EE9E54}"/>
            </a:ext>
          </a:extLst>
        </xdr:cNvPr>
        <xdr:cNvCxnSpPr>
          <a:stCxn id="14" idx="3"/>
          <a:endCxn id="13" idx="2"/>
        </xdr:cNvCxnSpPr>
      </xdr:nvCxnSpPr>
      <xdr:spPr>
        <a:xfrm flipV="1">
          <a:off x="10359118" y="4452258"/>
          <a:ext cx="1215118" cy="142058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272143</xdr:colOff>
      <xdr:row>29</xdr:row>
      <xdr:rowOff>62593</xdr:rowOff>
    </xdr:from>
    <xdr:to>
      <xdr:col>16</xdr:col>
      <xdr:colOff>576943</xdr:colOff>
      <xdr:row>33</xdr:row>
      <xdr:rowOff>179614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C91351C6-064D-4A9E-A24D-1F6256621C9D}"/>
            </a:ext>
          </a:extLst>
        </xdr:cNvPr>
        <xdr:cNvCxnSpPr>
          <a:stCxn id="14" idx="3"/>
          <a:endCxn id="15" idx="2"/>
        </xdr:cNvCxnSpPr>
      </xdr:nvCxnSpPr>
      <xdr:spPr>
        <a:xfrm>
          <a:off x="10359118" y="5872843"/>
          <a:ext cx="1171575" cy="1612446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201386</xdr:colOff>
      <xdr:row>19</xdr:row>
      <xdr:rowOff>141515</xdr:rowOff>
    </xdr:from>
    <xdr:to>
      <xdr:col>20</xdr:col>
      <xdr:colOff>195947</xdr:colOff>
      <xdr:row>20</xdr:row>
      <xdr:rowOff>174173</xdr:rowOff>
    </xdr:to>
    <xdr:cxnSp macro="">
      <xdr:nvCxnSpPr>
        <xdr:cNvPr id="18" name="Elbow Connector 11">
          <a:extLst>
            <a:ext uri="{FF2B5EF4-FFF2-40B4-BE49-F238E27FC236}">
              <a16:creationId xmlns:a16="http://schemas.microsoft.com/office/drawing/2014/main" id="{0FA9897A-1EBD-49E5-B02B-438BD8CA73B4}"/>
            </a:ext>
          </a:extLst>
        </xdr:cNvPr>
        <xdr:cNvCxnSpPr>
          <a:stCxn id="13" idx="0"/>
        </xdr:cNvCxnSpPr>
      </xdr:nvCxnSpPr>
      <xdr:spPr>
        <a:xfrm rot="5400000" flipH="1" flipV="1">
          <a:off x="12741050" y="3051401"/>
          <a:ext cx="327933" cy="1956711"/>
        </a:xfrm>
        <a:prstGeom prst="bentConnector2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201385</xdr:colOff>
      <xdr:row>23</xdr:row>
      <xdr:rowOff>119743</xdr:rowOff>
    </xdr:from>
    <xdr:to>
      <xdr:col>20</xdr:col>
      <xdr:colOff>152400</xdr:colOff>
      <xdr:row>25</xdr:row>
      <xdr:rowOff>108857</xdr:rowOff>
    </xdr:to>
    <xdr:cxnSp macro="">
      <xdr:nvCxnSpPr>
        <xdr:cNvPr id="19" name="Elbow Connector 12">
          <a:extLst>
            <a:ext uri="{FF2B5EF4-FFF2-40B4-BE49-F238E27FC236}">
              <a16:creationId xmlns:a16="http://schemas.microsoft.com/office/drawing/2014/main" id="{FAFEEABD-57AF-400F-BD41-26C8194768AC}"/>
            </a:ext>
          </a:extLst>
        </xdr:cNvPr>
        <xdr:cNvCxnSpPr>
          <a:stCxn id="13" idx="4"/>
        </xdr:cNvCxnSpPr>
      </xdr:nvCxnSpPr>
      <xdr:spPr>
        <a:xfrm rot="16200000" flipH="1">
          <a:off x="12698186" y="3939267"/>
          <a:ext cx="370114" cy="1913165"/>
        </a:xfrm>
        <a:prstGeom prst="bentConnector2">
          <a:avLst/>
        </a:prstGeom>
        <a:ln>
          <a:tailEnd type="arrow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145597</xdr:colOff>
      <xdr:row>30</xdr:row>
      <xdr:rowOff>130634</xdr:rowOff>
    </xdr:from>
    <xdr:to>
      <xdr:col>20</xdr:col>
      <xdr:colOff>87086</xdr:colOff>
      <xdr:row>32</xdr:row>
      <xdr:rowOff>119743</xdr:rowOff>
    </xdr:to>
    <xdr:cxnSp macro="">
      <xdr:nvCxnSpPr>
        <xdr:cNvPr id="20" name="Elbow Connector 13">
          <a:extLst>
            <a:ext uri="{FF2B5EF4-FFF2-40B4-BE49-F238E27FC236}">
              <a16:creationId xmlns:a16="http://schemas.microsoft.com/office/drawing/2014/main" id="{AB5026AA-1891-457F-B832-1E88AC92693F}"/>
            </a:ext>
          </a:extLst>
        </xdr:cNvPr>
        <xdr:cNvCxnSpPr>
          <a:stCxn id="15" idx="0"/>
        </xdr:cNvCxnSpPr>
      </xdr:nvCxnSpPr>
      <xdr:spPr>
        <a:xfrm rot="5400000" flipH="1" flipV="1">
          <a:off x="12542387" y="6002794"/>
          <a:ext cx="560609" cy="1903639"/>
        </a:xfrm>
        <a:prstGeom prst="bentConnector2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145596</xdr:colOff>
      <xdr:row>34</xdr:row>
      <xdr:rowOff>239485</xdr:rowOff>
    </xdr:from>
    <xdr:to>
      <xdr:col>20</xdr:col>
      <xdr:colOff>119745</xdr:colOff>
      <xdr:row>36</xdr:row>
      <xdr:rowOff>130632</xdr:rowOff>
    </xdr:to>
    <xdr:cxnSp macro="">
      <xdr:nvCxnSpPr>
        <xdr:cNvPr id="21" name="Elbow Connector 14">
          <a:extLst>
            <a:ext uri="{FF2B5EF4-FFF2-40B4-BE49-F238E27FC236}">
              <a16:creationId xmlns:a16="http://schemas.microsoft.com/office/drawing/2014/main" id="{EA352836-B34F-4693-8BB8-7C7A8DBB2E49}"/>
            </a:ext>
          </a:extLst>
        </xdr:cNvPr>
        <xdr:cNvCxnSpPr>
          <a:stCxn id="15" idx="4"/>
        </xdr:cNvCxnSpPr>
      </xdr:nvCxnSpPr>
      <xdr:spPr>
        <a:xfrm rot="16200000" flipH="1">
          <a:off x="12569597" y="7036934"/>
          <a:ext cx="538847" cy="1936299"/>
        </a:xfrm>
        <a:prstGeom prst="bentConnector2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185057</xdr:colOff>
      <xdr:row>21</xdr:row>
      <xdr:rowOff>69744</xdr:rowOff>
    </xdr:from>
    <xdr:ext cx="2013857" cy="342786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9960D5C8-574A-46E1-B868-C23ABC7BBB41}"/>
            </a:ext>
          </a:extLst>
        </xdr:cNvPr>
        <xdr:cNvSpPr txBox="1"/>
      </xdr:nvSpPr>
      <xdr:spPr>
        <a:xfrm rot="18919995">
          <a:off x="10272032" y="4279794"/>
          <a:ext cx="2013857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/>
            <a:t>Large Plant</a:t>
          </a:r>
        </a:p>
      </xdr:txBody>
    </xdr:sp>
    <xdr:clientData/>
  </xdr:oneCellAnchor>
  <xdr:oneCellAnchor>
    <xdr:from>
      <xdr:col>15</xdr:col>
      <xdr:colOff>731423</xdr:colOff>
      <xdr:row>29</xdr:row>
      <xdr:rowOff>293669</xdr:rowOff>
    </xdr:from>
    <xdr:ext cx="342786" cy="1405066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BDE28E88-611A-44D4-BB40-18210EEBF9F7}"/>
            </a:ext>
          </a:extLst>
        </xdr:cNvPr>
        <xdr:cNvSpPr txBox="1"/>
      </xdr:nvSpPr>
      <xdr:spPr>
        <a:xfrm rot="2956130">
          <a:off x="10323997" y="6757523"/>
          <a:ext cx="140506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lang="en-US" sz="1600"/>
            <a:t>Small</a:t>
          </a:r>
          <a:r>
            <a:rPr lang="en-US" sz="1600" baseline="0"/>
            <a:t> Plant</a:t>
          </a:r>
          <a:endParaRPr lang="en-US" sz="1600"/>
        </a:p>
      </xdr:txBody>
    </xdr:sp>
    <xdr:clientData/>
  </xdr:oneCellAnchor>
  <xdr:oneCellAnchor>
    <xdr:from>
      <xdr:col>13</xdr:col>
      <xdr:colOff>198721</xdr:colOff>
      <xdr:row>31</xdr:row>
      <xdr:rowOff>136071</xdr:rowOff>
    </xdr:from>
    <xdr:ext cx="342786" cy="135467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80A12B3-E268-49C0-B7DD-238BB05308D4}"/>
            </a:ext>
          </a:extLst>
        </xdr:cNvPr>
        <xdr:cNvSpPr txBox="1"/>
      </xdr:nvSpPr>
      <xdr:spPr>
        <a:xfrm rot="16200000">
          <a:off x="8217654" y="7433338"/>
          <a:ext cx="135467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/>
            <a:t>Do</a:t>
          </a:r>
          <a:r>
            <a:rPr lang="en-US" sz="1600" baseline="0"/>
            <a:t> Nothing</a:t>
          </a:r>
          <a:endParaRPr lang="en-US" sz="1600"/>
        </a:p>
      </xdr:txBody>
    </xdr:sp>
    <xdr:clientData/>
  </xdr:oneCellAnchor>
  <xdr:oneCellAnchor>
    <xdr:from>
      <xdr:col>17</xdr:col>
      <xdr:colOff>97972</xdr:colOff>
      <xdr:row>17</xdr:row>
      <xdr:rowOff>111579</xdr:rowOff>
    </xdr:from>
    <xdr:ext cx="2688772" cy="468013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FD4C6E0-08D0-4BF6-8B95-A9D9DE734B89}"/>
            </a:ext>
          </a:extLst>
        </xdr:cNvPr>
        <xdr:cNvSpPr txBox="1"/>
      </xdr:nvSpPr>
      <xdr:spPr>
        <a:xfrm>
          <a:off x="11868151" y="3540579"/>
          <a:ext cx="2688772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/>
            <a:t>Favorable</a:t>
          </a:r>
          <a:r>
            <a:rPr lang="en-US" sz="1600" baseline="0"/>
            <a:t> Market </a:t>
          </a:r>
          <a:r>
            <a:rPr lang="en-US" sz="2400" b="1" baseline="0">
              <a:solidFill>
                <a:schemeClr val="tx1"/>
              </a:solidFill>
            </a:rPr>
            <a:t>(0.8)</a:t>
          </a:r>
          <a:endParaRPr lang="en-US" sz="2400" b="1">
            <a:solidFill>
              <a:schemeClr val="tx1"/>
            </a:solidFill>
          </a:endParaRPr>
        </a:p>
      </xdr:txBody>
    </xdr:sp>
    <xdr:clientData/>
  </xdr:oneCellAnchor>
  <xdr:oneCellAnchor>
    <xdr:from>
      <xdr:col>17</xdr:col>
      <xdr:colOff>65316</xdr:colOff>
      <xdr:row>25</xdr:row>
      <xdr:rowOff>130630</xdr:rowOff>
    </xdr:from>
    <xdr:ext cx="2424791" cy="342786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72DA8780-5B8E-44C2-BD4E-B18BA0F2A692}"/>
            </a:ext>
          </a:extLst>
        </xdr:cNvPr>
        <xdr:cNvSpPr txBox="1"/>
      </xdr:nvSpPr>
      <xdr:spPr>
        <a:xfrm>
          <a:off x="11835495" y="5192487"/>
          <a:ext cx="242479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600"/>
            <a:t>Unfavorable</a:t>
          </a:r>
          <a:r>
            <a:rPr lang="en-US" sz="1600" baseline="0"/>
            <a:t>  Market </a:t>
          </a:r>
          <a:r>
            <a:rPr lang="en-US" sz="1600" b="1" baseline="0">
              <a:solidFill>
                <a:schemeClr val="tx1"/>
              </a:solidFill>
            </a:rPr>
            <a:t>( 0.2 )</a:t>
          </a:r>
          <a:endParaRPr lang="en-US" sz="1600" b="1">
            <a:solidFill>
              <a:schemeClr val="tx1"/>
            </a:solidFill>
          </a:endParaRPr>
        </a:p>
      </xdr:txBody>
    </xdr:sp>
    <xdr:clientData/>
  </xdr:oneCellAnchor>
  <xdr:oneCellAnchor>
    <xdr:from>
      <xdr:col>17</xdr:col>
      <xdr:colOff>89809</xdr:colOff>
      <xdr:row>29</xdr:row>
      <xdr:rowOff>81642</xdr:rowOff>
    </xdr:from>
    <xdr:ext cx="2291441" cy="342786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FA9F1365-8E70-4E96-B674-577BB6B0A36A}"/>
            </a:ext>
          </a:extLst>
        </xdr:cNvPr>
        <xdr:cNvSpPr txBox="1"/>
      </xdr:nvSpPr>
      <xdr:spPr>
        <a:xfrm>
          <a:off x="11859988" y="6014356"/>
          <a:ext cx="229144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600"/>
            <a:t>Favorable</a:t>
          </a:r>
          <a:r>
            <a:rPr lang="en-US" sz="1600" baseline="0"/>
            <a:t> Market </a:t>
          </a:r>
          <a:r>
            <a:rPr lang="en-US" sz="1600" b="1" baseline="0">
              <a:solidFill>
                <a:schemeClr val="tx1"/>
              </a:solidFill>
            </a:rPr>
            <a:t>(0.8  )</a:t>
          </a:r>
          <a:endParaRPr lang="en-US" sz="1600" b="1">
            <a:solidFill>
              <a:schemeClr val="tx1"/>
            </a:solidFill>
          </a:endParaRPr>
        </a:p>
      </xdr:txBody>
    </xdr:sp>
    <xdr:clientData/>
  </xdr:oneCellAnchor>
  <xdr:oneCellAnchor>
    <xdr:from>
      <xdr:col>17</xdr:col>
      <xdr:colOff>119742</xdr:colOff>
      <xdr:row>36</xdr:row>
      <xdr:rowOff>152401</xdr:rowOff>
    </xdr:from>
    <xdr:ext cx="2506435" cy="405432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3CABA9D-7626-40BB-8D7F-0AF526ADAB50}"/>
            </a:ext>
          </a:extLst>
        </xdr:cNvPr>
        <xdr:cNvSpPr txBox="1"/>
      </xdr:nvSpPr>
      <xdr:spPr>
        <a:xfrm>
          <a:off x="11889921" y="7745187"/>
          <a:ext cx="2506435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/>
            <a:t>Unfavorable</a:t>
          </a:r>
          <a:r>
            <a:rPr lang="en-US" sz="1600" baseline="0"/>
            <a:t> Market </a:t>
          </a:r>
          <a:r>
            <a:rPr lang="en-US" sz="1600" b="1" baseline="0">
              <a:solidFill>
                <a:schemeClr val="tx1"/>
              </a:solidFill>
            </a:rPr>
            <a:t>(</a:t>
          </a:r>
          <a:r>
            <a:rPr lang="en-US" sz="2000" b="1" baseline="0">
              <a:solidFill>
                <a:schemeClr val="tx1"/>
              </a:solidFill>
            </a:rPr>
            <a:t>0.2 </a:t>
          </a:r>
          <a:r>
            <a:rPr lang="en-US" sz="1600" b="1" baseline="0">
              <a:solidFill>
                <a:schemeClr val="tx1"/>
              </a:solidFill>
            </a:rPr>
            <a:t>)</a:t>
          </a:r>
          <a:endParaRPr lang="en-US" sz="1600" b="1">
            <a:solidFill>
              <a:schemeClr val="tx1"/>
            </a:solidFill>
          </a:endParaRPr>
        </a:p>
      </xdr:txBody>
    </xdr:sp>
    <xdr:clientData/>
  </xdr:oneCellAnchor>
  <xdr:oneCellAnchor>
    <xdr:from>
      <xdr:col>17</xdr:col>
      <xdr:colOff>388258</xdr:colOff>
      <xdr:row>20</xdr:row>
      <xdr:rowOff>119743</xdr:rowOff>
    </xdr:from>
    <xdr:ext cx="2634342" cy="342786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4CD3D37B-DB5B-4658-B9AE-9D7C13B8F595}"/>
            </a:ext>
          </a:extLst>
        </xdr:cNvPr>
        <xdr:cNvSpPr txBox="1"/>
      </xdr:nvSpPr>
      <xdr:spPr>
        <a:xfrm>
          <a:off x="12113533" y="4139293"/>
          <a:ext cx="2634342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600" b="1">
            <a:solidFill>
              <a:srgbClr val="C00000"/>
            </a:solidFill>
          </a:endParaRPr>
        </a:p>
      </xdr:txBody>
    </xdr:sp>
    <xdr:clientData/>
  </xdr:oneCellAnchor>
  <xdr:twoCellAnchor>
    <xdr:from>
      <xdr:col>12</xdr:col>
      <xdr:colOff>721179</xdr:colOff>
      <xdr:row>8</xdr:row>
      <xdr:rowOff>179615</xdr:rowOff>
    </xdr:from>
    <xdr:to>
      <xdr:col>12</xdr:col>
      <xdr:colOff>767444</xdr:colOff>
      <xdr:row>48</xdr:row>
      <xdr:rowOff>54428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574661BD-E8F1-4542-AADA-4446168C0F7C}"/>
            </a:ext>
          </a:extLst>
        </xdr:cNvPr>
        <xdr:cNvCxnSpPr/>
      </xdr:nvCxnSpPr>
      <xdr:spPr>
        <a:xfrm flipH="1">
          <a:off x="8436429" y="1703615"/>
          <a:ext cx="46265" cy="862420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590007</xdr:colOff>
      <xdr:row>43</xdr:row>
      <xdr:rowOff>189413</xdr:rowOff>
    </xdr:from>
    <xdr:to>
      <xdr:col>17</xdr:col>
      <xdr:colOff>449036</xdr:colOff>
      <xdr:row>46</xdr:row>
      <xdr:rowOff>93073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B33212B8-5883-48EC-8C16-5F8690E8921C}"/>
            </a:ext>
          </a:extLst>
        </xdr:cNvPr>
        <xdr:cNvSpPr/>
      </xdr:nvSpPr>
      <xdr:spPr>
        <a:xfrm>
          <a:off x="11543757" y="10343063"/>
          <a:ext cx="630554" cy="646610"/>
        </a:xfrm>
        <a:prstGeom prst="ellipse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rgbClr val="FFC000"/>
              </a:solidFill>
            </a:rPr>
            <a:t>P3</a:t>
          </a:r>
        </a:p>
      </xdr:txBody>
    </xdr:sp>
    <xdr:clientData/>
  </xdr:twoCellAnchor>
  <xdr:twoCellAnchor>
    <xdr:from>
      <xdr:col>0</xdr:col>
      <xdr:colOff>206829</xdr:colOff>
      <xdr:row>10</xdr:row>
      <xdr:rowOff>70756</xdr:rowOff>
    </xdr:from>
    <xdr:to>
      <xdr:col>12</xdr:col>
      <xdr:colOff>244928</xdr:colOff>
      <xdr:row>30</xdr:row>
      <xdr:rowOff>13608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3EB17C99-6AE9-478F-B664-77446C57288F}"/>
            </a:ext>
          </a:extLst>
        </xdr:cNvPr>
        <xdr:cNvSpPr txBox="1"/>
      </xdr:nvSpPr>
      <xdr:spPr>
        <a:xfrm>
          <a:off x="206829" y="1975756"/>
          <a:ext cx="7753349" cy="42699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a) Using the EMV Approach which course of action should be selected?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b) What is the value of the selected Decision Node 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(P1, P2, P3)?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</a:rPr>
            <a:t>$296,000 , P1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c) What is the lowest EMV?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</a:rPr>
            <a:t>(0)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d) Which Decision Node has that value (P1,P2,P3)?</a:t>
          </a:r>
        </a:p>
        <a:p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</a:rPr>
            <a:t>P3</a:t>
          </a:r>
        </a:p>
      </xdr:txBody>
    </xdr:sp>
    <xdr:clientData/>
  </xdr:twoCellAnchor>
  <xdr:twoCellAnchor>
    <xdr:from>
      <xdr:col>17</xdr:col>
      <xdr:colOff>131719</xdr:colOff>
      <xdr:row>40</xdr:row>
      <xdr:rowOff>13608</xdr:rowOff>
    </xdr:from>
    <xdr:to>
      <xdr:col>20</xdr:col>
      <xdr:colOff>186420</xdr:colOff>
      <xdr:row>43</xdr:row>
      <xdr:rowOff>189413</xdr:rowOff>
    </xdr:to>
    <xdr:cxnSp macro="">
      <xdr:nvCxnSpPr>
        <xdr:cNvPr id="33" name="Elbow Connector 13">
          <a:extLst>
            <a:ext uri="{FF2B5EF4-FFF2-40B4-BE49-F238E27FC236}">
              <a16:creationId xmlns:a16="http://schemas.microsoft.com/office/drawing/2014/main" id="{3D7760F8-587C-4574-87F8-FC5B449B382E}"/>
            </a:ext>
          </a:extLst>
        </xdr:cNvPr>
        <xdr:cNvCxnSpPr>
          <a:stCxn id="31" idx="0"/>
        </xdr:cNvCxnSpPr>
      </xdr:nvCxnSpPr>
      <xdr:spPr>
        <a:xfrm rot="5400000" flipH="1" flipV="1">
          <a:off x="12491767" y="8960985"/>
          <a:ext cx="747305" cy="2016851"/>
        </a:xfrm>
        <a:prstGeom prst="bentConnector2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741861</xdr:colOff>
      <xdr:row>29</xdr:row>
      <xdr:rowOff>62592</xdr:rowOff>
    </xdr:from>
    <xdr:to>
      <xdr:col>16</xdr:col>
      <xdr:colOff>590006</xdr:colOff>
      <xdr:row>45</xdr:row>
      <xdr:rowOff>45992</xdr:rowOff>
    </xdr:to>
    <xdr:cxnSp macro="">
      <xdr:nvCxnSpPr>
        <xdr:cNvPr id="34" name="Connector: Elbow 33">
          <a:extLst>
            <a:ext uri="{FF2B5EF4-FFF2-40B4-BE49-F238E27FC236}">
              <a16:creationId xmlns:a16="http://schemas.microsoft.com/office/drawing/2014/main" id="{52674A40-1EFA-4BCC-A420-941BDAC9DDA6}"/>
            </a:ext>
          </a:extLst>
        </xdr:cNvPr>
        <xdr:cNvCxnSpPr>
          <a:stCxn id="14" idx="1"/>
          <a:endCxn id="31" idx="2"/>
        </xdr:cNvCxnSpPr>
      </xdr:nvCxnSpPr>
      <xdr:spPr>
        <a:xfrm rot="10800000" flipH="1" flipV="1">
          <a:off x="9266736" y="5872842"/>
          <a:ext cx="2277020" cy="4879250"/>
        </a:xfrm>
        <a:prstGeom prst="bentConnector3">
          <a:avLst>
            <a:gd name="adj1" fmla="val -10010"/>
          </a:avLst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95249</xdr:colOff>
      <xdr:row>38</xdr:row>
      <xdr:rowOff>149679</xdr:rowOff>
    </xdr:from>
    <xdr:ext cx="2435679" cy="468013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6FF9A51A-1EBB-49F4-A17A-1AA828F683E4}"/>
            </a:ext>
          </a:extLst>
        </xdr:cNvPr>
        <xdr:cNvSpPr txBox="1"/>
      </xdr:nvSpPr>
      <xdr:spPr>
        <a:xfrm>
          <a:off x="11865428" y="8232322"/>
          <a:ext cx="243567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/>
            <a:t>Favorable</a:t>
          </a:r>
          <a:r>
            <a:rPr lang="en-US" sz="1600" baseline="0"/>
            <a:t> Market </a:t>
          </a:r>
          <a:r>
            <a:rPr lang="en-US" sz="1600" b="1" baseline="0">
              <a:solidFill>
                <a:schemeClr val="tx1"/>
              </a:solidFill>
            </a:rPr>
            <a:t>( </a:t>
          </a:r>
          <a:r>
            <a:rPr lang="en-US" sz="2400" b="1" baseline="0">
              <a:solidFill>
                <a:schemeClr val="tx1"/>
              </a:solidFill>
            </a:rPr>
            <a:t>0.8</a:t>
          </a:r>
          <a:r>
            <a:rPr lang="en-US" sz="1600" b="1" baseline="0">
              <a:solidFill>
                <a:schemeClr val="tx1"/>
              </a:solidFill>
            </a:rPr>
            <a:t> )</a:t>
          </a:r>
          <a:endParaRPr lang="en-US" sz="1600" b="1">
            <a:solidFill>
              <a:schemeClr val="tx1"/>
            </a:solidFill>
          </a:endParaRPr>
        </a:p>
      </xdr:txBody>
    </xdr:sp>
    <xdr:clientData/>
  </xdr:oneCellAnchor>
  <xdr:twoCellAnchor>
    <xdr:from>
      <xdr:col>17</xdr:col>
      <xdr:colOff>163285</xdr:colOff>
      <xdr:row>46</xdr:row>
      <xdr:rowOff>81643</xdr:rowOff>
    </xdr:from>
    <xdr:to>
      <xdr:col>20</xdr:col>
      <xdr:colOff>137434</xdr:colOff>
      <xdr:row>49</xdr:row>
      <xdr:rowOff>54433</xdr:rowOff>
    </xdr:to>
    <xdr:cxnSp macro="">
      <xdr:nvCxnSpPr>
        <xdr:cNvPr id="36" name="Elbow Connector 14">
          <a:extLst>
            <a:ext uri="{FF2B5EF4-FFF2-40B4-BE49-F238E27FC236}">
              <a16:creationId xmlns:a16="http://schemas.microsoft.com/office/drawing/2014/main" id="{3954CDBB-290F-4744-9A73-AD204B897A60}"/>
            </a:ext>
          </a:extLst>
        </xdr:cNvPr>
        <xdr:cNvCxnSpPr/>
      </xdr:nvCxnSpPr>
      <xdr:spPr>
        <a:xfrm rot="16200000" flipH="1">
          <a:off x="12584565" y="10282238"/>
          <a:ext cx="544290" cy="1936299"/>
        </a:xfrm>
        <a:prstGeom prst="bentConnector2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0</xdr:colOff>
      <xdr:row>49</xdr:row>
      <xdr:rowOff>81643</xdr:rowOff>
    </xdr:from>
    <xdr:ext cx="2490107" cy="405432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9301CC6-AB0F-4809-B2CF-6A474160E91A}"/>
            </a:ext>
          </a:extLst>
        </xdr:cNvPr>
        <xdr:cNvSpPr txBox="1"/>
      </xdr:nvSpPr>
      <xdr:spPr>
        <a:xfrm>
          <a:off x="11770179" y="10545536"/>
          <a:ext cx="2490107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/>
            <a:t>Unfavorable</a:t>
          </a:r>
          <a:r>
            <a:rPr lang="en-US" sz="1600" baseline="0"/>
            <a:t> Market </a:t>
          </a:r>
          <a:r>
            <a:rPr lang="en-US" sz="1600" b="1" baseline="0">
              <a:solidFill>
                <a:schemeClr val="tx1"/>
              </a:solidFill>
            </a:rPr>
            <a:t>( </a:t>
          </a:r>
          <a:r>
            <a:rPr lang="en-US" sz="2000" b="1" baseline="0">
              <a:solidFill>
                <a:schemeClr val="tx1"/>
              </a:solidFill>
            </a:rPr>
            <a:t>0.2</a:t>
          </a:r>
          <a:r>
            <a:rPr lang="en-US" sz="1600" b="1" baseline="0">
              <a:solidFill>
                <a:schemeClr val="tx1"/>
              </a:solidFill>
            </a:rPr>
            <a:t> )</a:t>
          </a:r>
          <a:endParaRPr lang="en-US" sz="1600" b="1">
            <a:solidFill>
              <a:schemeClr val="tx1"/>
            </a:solidFill>
          </a:endParaRPr>
        </a:p>
      </xdr:txBody>
    </xdr:sp>
    <xdr:clientData/>
  </xdr:oneCellAnchor>
  <xdr:twoCellAnchor>
    <xdr:from>
      <xdr:col>14</xdr:col>
      <xdr:colOff>340178</xdr:colOff>
      <xdr:row>2</xdr:row>
      <xdr:rowOff>108857</xdr:rowOff>
    </xdr:from>
    <xdr:to>
      <xdr:col>20</xdr:col>
      <xdr:colOff>350154</xdr:colOff>
      <xdr:row>6</xdr:row>
      <xdr:rowOff>188685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ECEBA2B4-05E0-4AF9-A359-A27C25F1CC6D}"/>
            </a:ext>
          </a:extLst>
        </xdr:cNvPr>
        <xdr:cNvSpPr/>
      </xdr:nvSpPr>
      <xdr:spPr>
        <a:xfrm>
          <a:off x="9647464" y="489857"/>
          <a:ext cx="4445904" cy="84182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356599</xdr:colOff>
      <xdr:row>0</xdr:row>
      <xdr:rowOff>165552</xdr:rowOff>
    </xdr:from>
    <xdr:to>
      <xdr:col>28</xdr:col>
      <xdr:colOff>514441</xdr:colOff>
      <xdr:row>6</xdr:row>
      <xdr:rowOff>158750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405349" y="165552"/>
          <a:ext cx="8000092" cy="11361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Test </a:t>
          </a:r>
          <a:r>
            <a:rPr lang="en-US" sz="4000" b="1" baseline="0">
              <a:solidFill>
                <a:srgbClr val="C00000"/>
              </a:solidFill>
              <a:latin typeface="Lucida Bright" panose="02040602050505020304" pitchFamily="18" charset="0"/>
            </a:rPr>
            <a:t>4</a:t>
          </a:r>
          <a:endParaRPr lang="en-US" sz="400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336096</xdr:colOff>
      <xdr:row>18</xdr:row>
      <xdr:rowOff>36286</xdr:rowOff>
    </xdr:from>
    <xdr:to>
      <xdr:col>20</xdr:col>
      <xdr:colOff>589189</xdr:colOff>
      <xdr:row>22</xdr:row>
      <xdr:rowOff>150585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178346" y="3465286"/>
          <a:ext cx="4475843" cy="87629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2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329292</xdr:colOff>
      <xdr:row>25</xdr:row>
      <xdr:rowOff>31750</xdr:rowOff>
    </xdr:from>
    <xdr:to>
      <xdr:col>20</xdr:col>
      <xdr:colOff>582385</xdr:colOff>
      <xdr:row>29</xdr:row>
      <xdr:rowOff>140606</xdr:rowOff>
    </xdr:to>
    <xdr:sp macro="" textlink="">
      <xdr:nvSpPr>
        <xdr:cNvPr id="5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171542" y="4794250"/>
          <a:ext cx="4475843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3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271235</xdr:colOff>
      <xdr:row>32</xdr:row>
      <xdr:rowOff>27668</xdr:rowOff>
    </xdr:from>
    <xdr:to>
      <xdr:col>20</xdr:col>
      <xdr:colOff>524328</xdr:colOff>
      <xdr:row>36</xdr:row>
      <xdr:rowOff>136524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113485" y="6123668"/>
          <a:ext cx="4475843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4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292550</xdr:colOff>
      <xdr:row>39</xdr:row>
      <xdr:rowOff>43997</xdr:rowOff>
    </xdr:from>
    <xdr:to>
      <xdr:col>20</xdr:col>
      <xdr:colOff>555621</xdr:colOff>
      <xdr:row>43</xdr:row>
      <xdr:rowOff>169183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134800" y="7473497"/>
          <a:ext cx="4485821" cy="8871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5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308882</xdr:colOff>
      <xdr:row>2</xdr:row>
      <xdr:rowOff>83911</xdr:rowOff>
    </xdr:from>
    <xdr:to>
      <xdr:col>5</xdr:col>
      <xdr:colOff>238125</xdr:colOff>
      <xdr:row>8</xdr:row>
      <xdr:rowOff>142875</xdr:rowOff>
    </xdr:to>
    <xdr:sp macro="" textlink="">
      <xdr:nvSpPr>
        <xdr:cNvPr id="11" name="Left Arrow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15382" y="464911"/>
          <a:ext cx="1738993" cy="120196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40</xdr:col>
      <xdr:colOff>472349</xdr:colOff>
      <xdr:row>0</xdr:row>
      <xdr:rowOff>0</xdr:rowOff>
    </xdr:from>
    <xdr:to>
      <xdr:col>48</xdr:col>
      <xdr:colOff>94071</xdr:colOff>
      <xdr:row>0</xdr:row>
      <xdr:rowOff>0</xdr:rowOff>
    </xdr:to>
    <xdr:sp macro="" textlink="">
      <xdr:nvSpPr>
        <xdr:cNvPr id="14" name="Rounded Rectangl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417949" y="0"/>
          <a:ext cx="4498522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3600" b="1">
            <a:solidFill>
              <a:schemeClr val="accent2">
                <a:lumMod val="50000"/>
              </a:schemeClr>
            </a:solidFill>
          </a:endParaRPr>
        </a:p>
      </xdr:txBody>
    </xdr:sp>
    <xdr:clientData/>
  </xdr:twoCellAnchor>
  <xdr:twoCellAnchor>
    <xdr:from>
      <xdr:col>13</xdr:col>
      <xdr:colOff>409573</xdr:colOff>
      <xdr:row>11</xdr:row>
      <xdr:rowOff>101600</xdr:rowOff>
    </xdr:from>
    <xdr:to>
      <xdr:col>20</xdr:col>
      <xdr:colOff>571501</xdr:colOff>
      <xdr:row>16</xdr:row>
      <xdr:rowOff>19957</xdr:rowOff>
    </xdr:to>
    <xdr:sp macro="" textlink="">
      <xdr:nvSpPr>
        <xdr:cNvPr id="16" name="Rounded Rectangl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7F0A66A-9AEC-297C-E9B4-A41B17877120}"/>
            </a:ext>
          </a:extLst>
        </xdr:cNvPr>
        <xdr:cNvSpPr/>
      </xdr:nvSpPr>
      <xdr:spPr>
        <a:xfrm>
          <a:off x="8251823" y="2197100"/>
          <a:ext cx="4384678" cy="8708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26</xdr:col>
      <xdr:colOff>63500</xdr:colOff>
      <xdr:row>11</xdr:row>
      <xdr:rowOff>158750</xdr:rowOff>
    </xdr:from>
    <xdr:to>
      <xdr:col>33</xdr:col>
      <xdr:colOff>225428</xdr:colOff>
      <xdr:row>16</xdr:row>
      <xdr:rowOff>77107</xdr:rowOff>
    </xdr:to>
    <xdr:sp macro="" textlink="">
      <xdr:nvSpPr>
        <xdr:cNvPr id="8" name="Rounded Rectangle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F9463F5-1A15-4EF1-BE09-A045E21273FF}"/>
            </a:ext>
          </a:extLst>
        </xdr:cNvPr>
        <xdr:cNvSpPr/>
      </xdr:nvSpPr>
      <xdr:spPr>
        <a:xfrm>
          <a:off x="15748000" y="2254250"/>
          <a:ext cx="4384678" cy="8708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6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26</xdr:col>
      <xdr:colOff>63500</xdr:colOff>
      <xdr:row>18</xdr:row>
      <xdr:rowOff>111125</xdr:rowOff>
    </xdr:from>
    <xdr:to>
      <xdr:col>33</xdr:col>
      <xdr:colOff>225428</xdr:colOff>
      <xdr:row>23</xdr:row>
      <xdr:rowOff>29482</xdr:rowOff>
    </xdr:to>
    <xdr:sp macro="" textlink="">
      <xdr:nvSpPr>
        <xdr:cNvPr id="9" name="Rounded Rectangle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85C3616-DD7E-4AC2-9C70-296A42635084}"/>
            </a:ext>
          </a:extLst>
        </xdr:cNvPr>
        <xdr:cNvSpPr/>
      </xdr:nvSpPr>
      <xdr:spPr>
        <a:xfrm>
          <a:off x="15748000" y="3540125"/>
          <a:ext cx="4384678" cy="8708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7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26</xdr:col>
      <xdr:colOff>63500</xdr:colOff>
      <xdr:row>25</xdr:row>
      <xdr:rowOff>31750</xdr:rowOff>
    </xdr:from>
    <xdr:to>
      <xdr:col>33</xdr:col>
      <xdr:colOff>225428</xdr:colOff>
      <xdr:row>29</xdr:row>
      <xdr:rowOff>140607</xdr:rowOff>
    </xdr:to>
    <xdr:sp macro="" textlink="">
      <xdr:nvSpPr>
        <xdr:cNvPr id="10" name="Rounded Rectangle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B811F67-CE3E-4BB5-9E6E-F6C575EE8BC4}"/>
            </a:ext>
          </a:extLst>
        </xdr:cNvPr>
        <xdr:cNvSpPr/>
      </xdr:nvSpPr>
      <xdr:spPr>
        <a:xfrm>
          <a:off x="15748000" y="4794250"/>
          <a:ext cx="4384678" cy="8708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8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26</xdr:col>
      <xdr:colOff>127000</xdr:colOff>
      <xdr:row>31</xdr:row>
      <xdr:rowOff>142875</xdr:rowOff>
    </xdr:from>
    <xdr:to>
      <xdr:col>33</xdr:col>
      <xdr:colOff>288928</xdr:colOff>
      <xdr:row>36</xdr:row>
      <xdr:rowOff>61232</xdr:rowOff>
    </xdr:to>
    <xdr:sp macro="" textlink="">
      <xdr:nvSpPr>
        <xdr:cNvPr id="12" name="Rounded Rectangle 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39469ED-6AF7-4685-A906-0E47AD597DE8}"/>
            </a:ext>
          </a:extLst>
        </xdr:cNvPr>
        <xdr:cNvSpPr/>
      </xdr:nvSpPr>
      <xdr:spPr>
        <a:xfrm>
          <a:off x="15811500" y="6048375"/>
          <a:ext cx="4384678" cy="8708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26</xdr:col>
      <xdr:colOff>127000</xdr:colOff>
      <xdr:row>38</xdr:row>
      <xdr:rowOff>174625</xdr:rowOff>
    </xdr:from>
    <xdr:to>
      <xdr:col>33</xdr:col>
      <xdr:colOff>288928</xdr:colOff>
      <xdr:row>43</xdr:row>
      <xdr:rowOff>92982</xdr:rowOff>
    </xdr:to>
    <xdr:sp macro="" textlink="">
      <xdr:nvSpPr>
        <xdr:cNvPr id="13" name="Rounded Rectangle 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C0F379CC-0323-4DB4-8338-4B16522DD918}"/>
            </a:ext>
          </a:extLst>
        </xdr:cNvPr>
        <xdr:cNvSpPr/>
      </xdr:nvSpPr>
      <xdr:spPr>
        <a:xfrm>
          <a:off x="15811500" y="7413625"/>
          <a:ext cx="4384678" cy="8708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10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130628</xdr:colOff>
      <xdr:row>1</xdr:row>
      <xdr:rowOff>141514</xdr:rowOff>
    </xdr:from>
    <xdr:to>
      <xdr:col>7</xdr:col>
      <xdr:colOff>1175657</xdr:colOff>
      <xdr:row>6</xdr:row>
      <xdr:rowOff>39914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CD9F435-CD12-4533-9CCF-93785A743FAD}"/>
            </a:ext>
          </a:extLst>
        </xdr:cNvPr>
        <xdr:cNvSpPr/>
      </xdr:nvSpPr>
      <xdr:spPr>
        <a:xfrm>
          <a:off x="2588078" y="332014"/>
          <a:ext cx="4959804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7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219892</xdr:colOff>
      <xdr:row>0</xdr:row>
      <xdr:rowOff>171995</xdr:rowOff>
    </xdr:from>
    <xdr:to>
      <xdr:col>2</xdr:col>
      <xdr:colOff>1040038</xdr:colOff>
      <xdr:row>6</xdr:row>
      <xdr:rowOff>84366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93A328-42DB-4544-A86F-1461F525C906}"/>
            </a:ext>
          </a:extLst>
        </xdr:cNvPr>
        <xdr:cNvSpPr/>
      </xdr:nvSpPr>
      <xdr:spPr>
        <a:xfrm>
          <a:off x="829492" y="171995"/>
          <a:ext cx="1439271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665842</xdr:colOff>
      <xdr:row>1</xdr:row>
      <xdr:rowOff>128815</xdr:rowOff>
    </xdr:from>
    <xdr:to>
      <xdr:col>11</xdr:col>
      <xdr:colOff>95251</xdr:colOff>
      <xdr:row>6</xdr:row>
      <xdr:rowOff>32658</xdr:rowOff>
    </xdr:to>
    <xdr:sp macro="" textlink="">
      <xdr:nvSpPr>
        <xdr:cNvPr id="4" name="Rounded Rectangle 6">
          <a:extLst>
            <a:ext uri="{FF2B5EF4-FFF2-40B4-BE49-F238E27FC236}">
              <a16:creationId xmlns:a16="http://schemas.microsoft.com/office/drawing/2014/main" id="{FF0EECEE-4C89-4A03-A310-44DA044C2538}"/>
            </a:ext>
          </a:extLst>
        </xdr:cNvPr>
        <xdr:cNvSpPr/>
      </xdr:nvSpPr>
      <xdr:spPr>
        <a:xfrm>
          <a:off x="8771617" y="319315"/>
          <a:ext cx="3858534" cy="85634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8</xdr:col>
      <xdr:colOff>63615</xdr:colOff>
      <xdr:row>1</xdr:row>
      <xdr:rowOff>128926</xdr:rowOff>
    </xdr:from>
    <xdr:to>
      <xdr:col>8</xdr:col>
      <xdr:colOff>114415</xdr:colOff>
      <xdr:row>33</xdr:row>
      <xdr:rowOff>89352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D2C9494-5097-4BD6-9310-57728C6B6C16}"/>
            </a:ext>
          </a:extLst>
        </xdr:cNvPr>
        <xdr:cNvCxnSpPr/>
      </xdr:nvCxnSpPr>
      <xdr:spPr>
        <a:xfrm>
          <a:off x="8169390" y="319426"/>
          <a:ext cx="50800" cy="807572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345281</xdr:colOff>
      <xdr:row>8</xdr:row>
      <xdr:rowOff>142875</xdr:rowOff>
    </xdr:from>
    <xdr:to>
      <xdr:col>7</xdr:col>
      <xdr:colOff>1234281</xdr:colOff>
      <xdr:row>25</xdr:row>
      <xdr:rowOff>107156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6A096C88-F8B2-436F-8923-6451E72E8675}"/>
                </a:ext>
              </a:extLst>
            </xdr:cNvPr>
            <xdr:cNvSpPr txBox="1"/>
          </xdr:nvSpPr>
          <xdr:spPr>
            <a:xfrm>
              <a:off x="954881" y="1666875"/>
              <a:ext cx="6651625" cy="382190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800">
                  <a:solidFill>
                    <a:schemeClr val="bg1"/>
                  </a:solidFill>
                  <a:effectLst/>
                  <a:latin typeface="Lucida Bright" panose="02040602050505020304" pitchFamily="18" charset="0"/>
                  <a:ea typeface="Calibri"/>
                  <a:cs typeface="Times New Roman"/>
                </a:rPr>
                <a:t>Chi-square One-tail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000" baseline="0">
                  <a:effectLst/>
                  <a:latin typeface="Lucida Bright" panose="02040602050505020304" pitchFamily="18" charset="0"/>
                  <a:ea typeface="Calibri"/>
                  <a:cs typeface="Times New Roman"/>
                </a:rPr>
                <a:t>A random sample of </a:t>
              </a:r>
              <a:r>
                <a:rPr lang="en-US" sz="2000" baseline="0">
                  <a:solidFill>
                    <a:srgbClr val="C00000"/>
                  </a:solidFill>
                  <a:effectLst/>
                  <a:latin typeface="Lucida Bright" panose="02040602050505020304" pitchFamily="18" charset="0"/>
                  <a:ea typeface="Calibri"/>
                  <a:cs typeface="Times New Roman"/>
                </a:rPr>
                <a:t>40 units is selected. 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000" baseline="0">
                  <a:effectLst/>
                  <a:latin typeface="Lucida Bright" panose="02040602050505020304" pitchFamily="18" charset="0"/>
                  <a:ea typeface="Calibri"/>
                  <a:cs typeface="Times New Roman"/>
                </a:rPr>
                <a:t>Test to see whether the standard deviation exceeds the 0.04 inch specification.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000" b="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Test at </a:t>
              </a:r>
              <a:r>
                <a:rPr lang="el-GR" sz="2000" b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α</a:t>
              </a:r>
              <a:r>
                <a:rPr lang="en-US" sz="2000" b="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Calibri" panose="020F0502020204030204" pitchFamily="34" charset="0"/>
                </a:rPr>
                <a:t> = 0.05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000" b="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Sample </a:t>
              </a:r>
              <a14:m>
                <m:oMath xmlns:m="http://schemas.openxmlformats.org/officeDocument/2006/math">
                  <m:r>
                    <a:rPr lang="en-US" sz="2000" b="0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𝑠</m:t>
                  </m:r>
                </m:oMath>
              </a14:m>
              <a:r>
                <a:rPr lang="en-US" sz="2000" b="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= 0.1414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endParaRPr lang="en-US" sz="2000" b="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000" b="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Note: s = sample standard deviation</a:t>
              </a:r>
              <a:endParaRPr lang="en-US" sz="2000">
                <a:effectLst/>
                <a:latin typeface="Lucida Bright" panose="02040602050505020304" pitchFamily="18" charset="0"/>
                <a:ea typeface="Calibri"/>
                <a:cs typeface="Times New Roman"/>
              </a:endParaRP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endParaRPr lang="en-US" sz="2000">
                <a:effectLst/>
                <a:latin typeface="+mn-lt"/>
                <a:ea typeface="Calibri"/>
                <a:cs typeface="Times New Roman"/>
              </a:endParaRP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endParaRPr lang="en-US" sz="2000">
                <a:effectLst/>
                <a:latin typeface="+mn-lt"/>
                <a:ea typeface="Calibri"/>
                <a:cs typeface="Times New Roman"/>
              </a:endParaRPr>
            </a:p>
            <a:p>
              <a:endParaRPr lang="en-US" sz="2000" baseline="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6A096C88-F8B2-436F-8923-6451E72E8675}"/>
                </a:ext>
              </a:extLst>
            </xdr:cNvPr>
            <xdr:cNvSpPr txBox="1"/>
          </xdr:nvSpPr>
          <xdr:spPr>
            <a:xfrm>
              <a:off x="954881" y="1666875"/>
              <a:ext cx="6651625" cy="382190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800">
                  <a:solidFill>
                    <a:schemeClr val="bg1"/>
                  </a:solidFill>
                  <a:effectLst/>
                  <a:latin typeface="Lucida Bright" panose="02040602050505020304" pitchFamily="18" charset="0"/>
                  <a:ea typeface="Calibri"/>
                  <a:cs typeface="Times New Roman"/>
                </a:rPr>
                <a:t>Chi-square One-tail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000" baseline="0">
                  <a:effectLst/>
                  <a:latin typeface="Lucida Bright" panose="02040602050505020304" pitchFamily="18" charset="0"/>
                  <a:ea typeface="Calibri"/>
                  <a:cs typeface="Times New Roman"/>
                </a:rPr>
                <a:t>A random sample of </a:t>
              </a:r>
              <a:r>
                <a:rPr lang="en-US" sz="2000" baseline="0">
                  <a:solidFill>
                    <a:srgbClr val="C00000"/>
                  </a:solidFill>
                  <a:effectLst/>
                  <a:latin typeface="Lucida Bright" panose="02040602050505020304" pitchFamily="18" charset="0"/>
                  <a:ea typeface="Calibri"/>
                  <a:cs typeface="Times New Roman"/>
                </a:rPr>
                <a:t>40 units is selected. 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000" baseline="0">
                  <a:effectLst/>
                  <a:latin typeface="Lucida Bright" panose="02040602050505020304" pitchFamily="18" charset="0"/>
                  <a:ea typeface="Calibri"/>
                  <a:cs typeface="Times New Roman"/>
                </a:rPr>
                <a:t>Test to see whether the standard deviation exceeds the 0.04 inch specification.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000" b="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Test at </a:t>
              </a:r>
              <a:r>
                <a:rPr lang="el-GR" sz="2000" b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α</a:t>
              </a:r>
              <a:r>
                <a:rPr lang="en-US" sz="2000" b="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Calibri" panose="020F0502020204030204" pitchFamily="34" charset="0"/>
                </a:rPr>
                <a:t> = 0.05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000" b="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Sample </a:t>
              </a:r>
              <a:r>
                <a:rPr lang="en-US" sz="20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𝑠</a:t>
              </a:r>
              <a:r>
                <a:rPr lang="en-US" sz="2000" b="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= 0.1414</a:t>
              </a: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endParaRPr lang="en-US" sz="2000" b="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000" b="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Note: s = sample standard deviation</a:t>
              </a:r>
              <a:endParaRPr lang="en-US" sz="2000">
                <a:effectLst/>
                <a:latin typeface="Lucida Bright" panose="02040602050505020304" pitchFamily="18" charset="0"/>
                <a:ea typeface="Calibri"/>
                <a:cs typeface="Times New Roman"/>
              </a:endParaRP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endParaRPr lang="en-US" sz="2000">
                <a:effectLst/>
                <a:latin typeface="+mn-lt"/>
                <a:ea typeface="Calibri"/>
                <a:cs typeface="Times New Roman"/>
              </a:endParaRP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endParaRPr lang="en-US" sz="2000">
                <a:effectLst/>
                <a:latin typeface="+mn-lt"/>
                <a:ea typeface="Calibri"/>
                <a:cs typeface="Times New Roman"/>
              </a:endParaRPr>
            </a:p>
            <a:p>
              <a:endParaRPr lang="en-US" sz="2000" baseline="0"/>
            </a:p>
          </xdr:txBody>
        </xdr:sp>
      </mc:Fallback>
    </mc:AlternateContent>
    <xdr:clientData/>
  </xdr:twoCellAnchor>
  <xdr:twoCellAnchor>
    <xdr:from>
      <xdr:col>1</xdr:col>
      <xdr:colOff>321468</xdr:colOff>
      <xdr:row>26</xdr:row>
      <xdr:rowOff>0</xdr:rowOff>
    </xdr:from>
    <xdr:to>
      <xdr:col>7</xdr:col>
      <xdr:colOff>1273968</xdr:colOff>
      <xdr:row>33</xdr:row>
      <xdr:rowOff>162947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5D678B1-6912-4FC5-8B38-2F92CA04FC63}"/>
            </a:ext>
          </a:extLst>
        </xdr:cNvPr>
        <xdr:cNvSpPr txBox="1"/>
      </xdr:nvSpPr>
      <xdr:spPr>
        <a:xfrm>
          <a:off x="931068" y="5800725"/>
          <a:ext cx="6715125" cy="26680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Calculate: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Critical Value(s)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Test Statistic(s)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c) Should Ho be rejected: Yes or No 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13606</xdr:colOff>
      <xdr:row>1</xdr:row>
      <xdr:rowOff>136978</xdr:rowOff>
    </xdr:from>
    <xdr:to>
      <xdr:col>6</xdr:col>
      <xdr:colOff>204106</xdr:colOff>
      <xdr:row>6</xdr:row>
      <xdr:rowOff>27215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DD721AC8-BE82-4740-A417-CEF127B2B639}"/>
            </a:ext>
          </a:extLst>
        </xdr:cNvPr>
        <xdr:cNvSpPr/>
      </xdr:nvSpPr>
      <xdr:spPr>
        <a:xfrm>
          <a:off x="2884713" y="327478"/>
          <a:ext cx="4585607" cy="84273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</xdr:row>
      <xdr:rowOff>161109</xdr:rowOff>
    </xdr:from>
    <xdr:to>
      <xdr:col>0</xdr:col>
      <xdr:colOff>0</xdr:colOff>
      <xdr:row>7</xdr:row>
      <xdr:rowOff>73480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7A9BF6-BD8A-4662-8291-35DB87E83F7D}"/>
            </a:ext>
          </a:extLst>
        </xdr:cNvPr>
        <xdr:cNvSpPr/>
      </xdr:nvSpPr>
      <xdr:spPr>
        <a:xfrm>
          <a:off x="0" y="343989"/>
          <a:ext cx="0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757467</xdr:colOff>
      <xdr:row>2</xdr:row>
      <xdr:rowOff>15240</xdr:rowOff>
    </xdr:from>
    <xdr:to>
      <xdr:col>10</xdr:col>
      <xdr:colOff>781049</xdr:colOff>
      <xdr:row>6</xdr:row>
      <xdr:rowOff>95068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104CC350-90C9-4B32-A47F-59F5AD0C8C74}"/>
            </a:ext>
          </a:extLst>
        </xdr:cNvPr>
        <xdr:cNvSpPr/>
      </xdr:nvSpPr>
      <xdr:spPr>
        <a:xfrm>
          <a:off x="9819824" y="396240"/>
          <a:ext cx="4445904" cy="84182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8</xdr:col>
      <xdr:colOff>427263</xdr:colOff>
      <xdr:row>7</xdr:row>
      <xdr:rowOff>138794</xdr:rowOff>
    </xdr:from>
    <xdr:to>
      <xdr:col>8</xdr:col>
      <xdr:colOff>585107</xdr:colOff>
      <xdr:row>52</xdr:row>
      <xdr:rowOff>136071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723DF57-0221-4158-B922-9EBEBF215D08}"/>
            </a:ext>
          </a:extLst>
        </xdr:cNvPr>
        <xdr:cNvCxnSpPr/>
      </xdr:nvCxnSpPr>
      <xdr:spPr>
        <a:xfrm>
          <a:off x="9489620" y="1472294"/>
          <a:ext cx="157844" cy="1141367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158751</xdr:colOff>
      <xdr:row>1</xdr:row>
      <xdr:rowOff>99786</xdr:rowOff>
    </xdr:from>
    <xdr:to>
      <xdr:col>2</xdr:col>
      <xdr:colOff>517071</xdr:colOff>
      <xdr:row>7</xdr:row>
      <xdr:rowOff>12157</xdr:rowOff>
    </xdr:to>
    <xdr:sp macro="" textlink="">
      <xdr:nvSpPr>
        <xdr:cNvPr id="6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F75B52-E3EA-4CCD-A435-AC678305B0DC}"/>
            </a:ext>
          </a:extLst>
        </xdr:cNvPr>
        <xdr:cNvSpPr/>
      </xdr:nvSpPr>
      <xdr:spPr>
        <a:xfrm>
          <a:off x="771072" y="290286"/>
          <a:ext cx="1419678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</xdr:col>
      <xdr:colOff>149679</xdr:colOff>
      <xdr:row>10</xdr:row>
      <xdr:rowOff>2721</xdr:rowOff>
    </xdr:from>
    <xdr:to>
      <xdr:col>8</xdr:col>
      <xdr:colOff>312964</xdr:colOff>
      <xdr:row>18</xdr:row>
      <xdr:rowOff>136071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AB2B6D9-6976-40A4-85D4-5F5A2186A545}"/>
            </a:ext>
          </a:extLst>
        </xdr:cNvPr>
        <xdr:cNvSpPr txBox="1"/>
      </xdr:nvSpPr>
      <xdr:spPr>
        <a:xfrm>
          <a:off x="762000" y="1907721"/>
          <a:ext cx="8327571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Based on the data provided determine whether the means profit margins are different between regions. Test at </a:t>
          </a:r>
          <a:r>
            <a:rPr lang="el-GR" sz="2000" baseline="0"/>
            <a:t>α</a:t>
          </a:r>
          <a:r>
            <a:rPr lang="en-US" sz="2000" baseline="0">
              <a:latin typeface="Lucida Bright" panose="02040602050505020304" pitchFamily="18" charset="0"/>
            </a:rPr>
            <a:t> = 0.001</a:t>
          </a:r>
        </a:p>
        <a:p>
          <a:endParaRPr lang="en-US" sz="2000" baseline="0"/>
        </a:p>
        <a:p>
          <a:endParaRPr lang="en-US" sz="2000" baseline="0"/>
        </a:p>
      </xdr:txBody>
    </xdr:sp>
    <xdr:clientData/>
  </xdr:twoCellAnchor>
  <xdr:twoCellAnchor>
    <xdr:from>
      <xdr:col>1</xdr:col>
      <xdr:colOff>40822</xdr:colOff>
      <xdr:row>35</xdr:row>
      <xdr:rowOff>176895</xdr:rowOff>
    </xdr:from>
    <xdr:to>
      <xdr:col>6</xdr:col>
      <xdr:colOff>1006929</xdr:colOff>
      <xdr:row>48</xdr:row>
      <xdr:rowOff>76201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C927596-6B39-4020-971A-F7B6C0E87BE3}"/>
            </a:ext>
          </a:extLst>
        </xdr:cNvPr>
        <xdr:cNvSpPr txBox="1"/>
      </xdr:nvSpPr>
      <xdr:spPr>
        <a:xfrm>
          <a:off x="650422" y="9682845"/>
          <a:ext cx="7652657" cy="27949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Calculate: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Critical Value(s)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Test Statistic(s)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c) Should Ho be rejected: Yes or No 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552269</xdr:colOff>
      <xdr:row>1</xdr:row>
      <xdr:rowOff>82550</xdr:rowOff>
    </xdr:from>
    <xdr:to>
      <xdr:col>6</xdr:col>
      <xdr:colOff>0</xdr:colOff>
      <xdr:row>6</xdr:row>
      <xdr:rowOff>21772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17F91A56-3A2F-4FEA-A5CD-43017D0ABEEE}"/>
            </a:ext>
          </a:extLst>
        </xdr:cNvPr>
        <xdr:cNvSpPr/>
      </xdr:nvSpPr>
      <xdr:spPr>
        <a:xfrm>
          <a:off x="2702198" y="273050"/>
          <a:ext cx="5489302" cy="89172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2</a:t>
          </a:r>
        </a:p>
      </xdr:txBody>
    </xdr:sp>
    <xdr:clientData/>
  </xdr:twoCellAnchor>
  <xdr:twoCellAnchor>
    <xdr:from>
      <xdr:col>0</xdr:col>
      <xdr:colOff>411301</xdr:colOff>
      <xdr:row>0</xdr:row>
      <xdr:rowOff>113937</xdr:rowOff>
    </xdr:from>
    <xdr:to>
      <xdr:col>1</xdr:col>
      <xdr:colOff>1428751</xdr:colOff>
      <xdr:row>7</xdr:row>
      <xdr:rowOff>1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7A8A96-905C-4FA6-8F78-2D8DB09EC88F}"/>
            </a:ext>
          </a:extLst>
        </xdr:cNvPr>
        <xdr:cNvSpPr/>
      </xdr:nvSpPr>
      <xdr:spPr>
        <a:xfrm>
          <a:off x="411301" y="113937"/>
          <a:ext cx="1629771" cy="121956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6</xdr:col>
      <xdr:colOff>0</xdr:colOff>
      <xdr:row>7</xdr:row>
      <xdr:rowOff>121922</xdr:rowOff>
    </xdr:from>
    <xdr:to>
      <xdr:col>6</xdr:col>
      <xdr:colOff>108857</xdr:colOff>
      <xdr:row>30</xdr:row>
      <xdr:rowOff>40822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DA28D8F6-EA09-4267-BEED-F8921EF2B4A2}"/>
            </a:ext>
          </a:extLst>
        </xdr:cNvPr>
        <xdr:cNvCxnSpPr/>
      </xdr:nvCxnSpPr>
      <xdr:spPr>
        <a:xfrm>
          <a:off x="7239000" y="1455422"/>
          <a:ext cx="108857" cy="929422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435429</xdr:colOff>
      <xdr:row>9</xdr:row>
      <xdr:rowOff>13607</xdr:rowOff>
    </xdr:from>
    <xdr:to>
      <xdr:col>5</xdr:col>
      <xdr:colOff>775607</xdr:colOff>
      <xdr:row>17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34E8ED9-090E-458E-A632-10C863032D1D}"/>
            </a:ext>
          </a:extLst>
        </xdr:cNvPr>
        <xdr:cNvSpPr txBox="1"/>
      </xdr:nvSpPr>
      <xdr:spPr>
        <a:xfrm>
          <a:off x="435429" y="1728107"/>
          <a:ext cx="6245678" cy="26397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000" b="0">
              <a:solidFill>
                <a:schemeClr val="tx1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The Ha</a:t>
          </a:r>
          <a:r>
            <a:rPr lang="en-US" sz="20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 is that the variance in thickness of the sample from the Supplier 1 is greater than the variance in thickness of the Sample from the Supplier 2.</a:t>
          </a: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n-US" sz="20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Test this hypothesis at </a:t>
          </a:r>
          <a:r>
            <a:rPr lang="en-US" sz="2000" b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α =</a:t>
          </a:r>
          <a:r>
            <a:rPr lang="en-US" sz="2000" b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0.05</a:t>
          </a:r>
          <a:endParaRPr lang="en-US" sz="2000">
            <a:effectLst/>
            <a:latin typeface="Lucida Bright" panose="02040602050505020304" pitchFamily="18" charset="0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 b="0">
            <a:solidFill>
              <a:schemeClr val="tx1"/>
            </a:solidFill>
            <a:effectLst/>
            <a:latin typeface="Lucida Bright" panose="02040602050505020304" pitchFamily="18" charset="0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 b="0">
            <a:solidFill>
              <a:schemeClr val="tx1"/>
            </a:solidFill>
            <a:effectLst/>
            <a:latin typeface="Lucida Bright" panose="02040602050505020304" pitchFamily="18" charset="0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 b="0">
            <a:solidFill>
              <a:schemeClr val="tx1"/>
            </a:solidFill>
            <a:effectLst/>
            <a:latin typeface="Lucida Bright" panose="02040602050505020304" pitchFamily="18" charset="0"/>
            <a:ea typeface="Calibri"/>
            <a:cs typeface="Times New Roman"/>
          </a:endParaRPr>
        </a:p>
      </xdr:txBody>
    </xdr:sp>
    <xdr:clientData/>
  </xdr:twoCellAnchor>
  <xdr:twoCellAnchor>
    <xdr:from>
      <xdr:col>7</xdr:col>
      <xdr:colOff>544287</xdr:colOff>
      <xdr:row>8</xdr:row>
      <xdr:rowOff>108856</xdr:rowOff>
    </xdr:from>
    <xdr:to>
      <xdr:col>10</xdr:col>
      <xdr:colOff>1295402</xdr:colOff>
      <xdr:row>11</xdr:row>
      <xdr:rowOff>68036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2483318-9E3E-4306-B5F6-78ABBC72243E}"/>
            </a:ext>
          </a:extLst>
        </xdr:cNvPr>
        <xdr:cNvSpPr txBox="1"/>
      </xdr:nvSpPr>
      <xdr:spPr>
        <a:xfrm>
          <a:off x="8463644" y="1632856"/>
          <a:ext cx="3989615" cy="530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Given Samples:</a:t>
          </a:r>
        </a:p>
      </xdr:txBody>
    </xdr:sp>
    <xdr:clientData/>
  </xdr:twoCellAnchor>
  <xdr:twoCellAnchor>
    <xdr:from>
      <xdr:col>0</xdr:col>
      <xdr:colOff>435429</xdr:colOff>
      <xdr:row>18</xdr:row>
      <xdr:rowOff>13607</xdr:rowOff>
    </xdr:from>
    <xdr:to>
      <xdr:col>5</xdr:col>
      <xdr:colOff>585107</xdr:colOff>
      <xdr:row>25</xdr:row>
      <xdr:rowOff>225881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ECEAA8B-2ADE-45E2-A70A-4D9165CC48BC}"/>
            </a:ext>
          </a:extLst>
        </xdr:cNvPr>
        <xdr:cNvSpPr txBox="1"/>
      </xdr:nvSpPr>
      <xdr:spPr>
        <a:xfrm>
          <a:off x="435429" y="4844143"/>
          <a:ext cx="6055178" cy="37773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Calculate the following: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Critical Value = </a:t>
          </a:r>
          <a:endParaRPr lang="en-US" sz="2000" b="1" baseline="0">
            <a:solidFill>
              <a:srgbClr val="C00000"/>
            </a:solidFill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Test Statistic = </a:t>
          </a:r>
        </a:p>
        <a:p>
          <a:r>
            <a:rPr lang="en-US" sz="2000" b="0" i="0" u="none" strike="noStrike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 </a:t>
          </a:r>
          <a:r>
            <a:rPr lang="en-US" sz="2000">
              <a:latin typeface="Lucida Bright" panose="02040602050505020304" pitchFamily="18" charset="0"/>
            </a:rPr>
            <a:t> </a:t>
          </a:r>
        </a:p>
        <a:p>
          <a:r>
            <a:rPr lang="en-US" sz="2000">
              <a:latin typeface="Lucida Bright" panose="02040602050505020304" pitchFamily="18" charset="0"/>
            </a:rPr>
            <a:t>Answer:</a:t>
          </a:r>
          <a:endParaRPr lang="en-US" sz="2000" b="1" baseline="0">
            <a:solidFill>
              <a:srgbClr val="00B050"/>
            </a:solidFill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c) Should Ho be rejected? Yes or No</a:t>
          </a:r>
        </a:p>
      </xdr:txBody>
    </xdr:sp>
    <xdr:clientData/>
  </xdr:twoCellAnchor>
  <xdr:twoCellAnchor>
    <xdr:from>
      <xdr:col>11</xdr:col>
      <xdr:colOff>503465</xdr:colOff>
      <xdr:row>6</xdr:row>
      <xdr:rowOff>176893</xdr:rowOff>
    </xdr:from>
    <xdr:to>
      <xdr:col>11</xdr:col>
      <xdr:colOff>571500</xdr:colOff>
      <xdr:row>30</xdr:row>
      <xdr:rowOff>68036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8EDBD30F-BDDE-4CEB-9167-98657FA5F27C}"/>
            </a:ext>
          </a:extLst>
        </xdr:cNvPr>
        <xdr:cNvCxnSpPr/>
      </xdr:nvCxnSpPr>
      <xdr:spPr>
        <a:xfrm>
          <a:off x="13307786" y="1319893"/>
          <a:ext cx="68035" cy="945696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585107</xdr:colOff>
      <xdr:row>4</xdr:row>
      <xdr:rowOff>27214</xdr:rowOff>
    </xdr:from>
    <xdr:to>
      <xdr:col>19</xdr:col>
      <xdr:colOff>295725</xdr:colOff>
      <xdr:row>8</xdr:row>
      <xdr:rowOff>107042</xdr:rowOff>
    </xdr:to>
    <xdr:sp macro="" textlink="">
      <xdr:nvSpPr>
        <xdr:cNvPr id="25" name="Rounded Rectangle 3">
          <a:extLst>
            <a:ext uri="{FF2B5EF4-FFF2-40B4-BE49-F238E27FC236}">
              <a16:creationId xmlns:a16="http://schemas.microsoft.com/office/drawing/2014/main" id="{18E8132F-0BE9-4FF9-94A1-8368C1CDA033}"/>
            </a:ext>
          </a:extLst>
        </xdr:cNvPr>
        <xdr:cNvSpPr/>
      </xdr:nvSpPr>
      <xdr:spPr>
        <a:xfrm>
          <a:off x="14110607" y="789214"/>
          <a:ext cx="4445904" cy="84182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6</xdr:col>
      <xdr:colOff>152400</xdr:colOff>
      <xdr:row>112</xdr:row>
      <xdr:rowOff>95250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9974C1FC-0A5E-49BF-A28D-8FF9D1E1D215}"/>
                </a:ext>
              </a:extLst>
            </xdr:cNvPr>
            <xdr:cNvSpPr txBox="1"/>
          </xdr:nvSpPr>
          <xdr:spPr>
            <a:xfrm>
              <a:off x="612321" y="10722429"/>
              <a:ext cx="6779079" cy="176212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000" b="1">
                  <a:solidFill>
                    <a:srgbClr val="002060"/>
                  </a:solidFill>
                  <a:latin typeface="Lucida Bright" panose="02040602050505020304" pitchFamily="18" charset="0"/>
                </a:rPr>
                <a:t>Step</a:t>
              </a:r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</a:rPr>
                <a:t> 1. Specify the population value of interest:</a:t>
              </a:r>
            </a:p>
            <a:p>
              <a:r>
                <a:rPr lang="en-US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r>
                <a:rPr lang="en-US" sz="2000"/>
                <a:t> </a:t>
              </a:r>
            </a:p>
            <a:p>
              <a:r>
                <a:rPr lang="en-US" sz="2000" baseline="0">
                  <a:latin typeface="Lucida Bright" panose="02040602050505020304" pitchFamily="18" charset="0"/>
                </a:rPr>
                <a:t>TS is concerned with the variation in thickness. Therefore, the population parameter of interest is the 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variance</a:t>
              </a:r>
              <a:r>
                <a:rPr lang="en-US" sz="2000" baseline="0">
                  <a:latin typeface="Lucida Bright" panose="02040602050505020304" pitchFamily="18" charset="0"/>
                </a:rPr>
                <a:t>, 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0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000" i="1" baseline="0">
                          <a:latin typeface="Cambria Math" panose="02040503050406030204" pitchFamily="18" charset="0"/>
                        </a:rPr>
                        <m:t>𝞼</m:t>
                      </m:r>
                    </m:e>
                    <m:sup>
                      <m:r>
                        <a:rPr lang="en-US" sz="20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r>
                <a:rPr lang="en-US" sz="2000">
                  <a:latin typeface="Lucida Bright" panose="02040602050505020304" pitchFamily="18" charset="0"/>
                </a:rPr>
                <a:t>.</a:t>
              </a:r>
            </a:p>
            <a:p>
              <a:endParaRPr lang="en-US" sz="2000" baseline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endParaRPr lang="en-US" sz="2000" baseline="0"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Step 2. Formulate Ho and Ha:</a:t>
              </a:r>
            </a:p>
            <a:p>
              <a:endParaRPr lang="en-US" sz="2000" b="1" baseline="0">
                <a:solidFill>
                  <a:srgbClr val="002060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Ho: 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𝞼</m:t>
                      </m:r>
                      <m: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</m:t>
                      </m:r>
                    </m:e>
                    <m:sup>
                      <m: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p>
                  </m:sSup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 ≤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𝞼</m:t>
                      </m:r>
                      <m: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e>
                    <m:sup>
                      <m: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p>
                  </m:sSup>
                </m:oMath>
              </a14:m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Ha: </a:t>
              </a:r>
              <a:r>
                <a:rPr lang="en-US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𝞼</m:t>
                      </m:r>
                      <m: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</m:t>
                      </m:r>
                    </m:e>
                    <m:sup>
                      <m: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2 </m:t>
                      </m:r>
                    </m:sup>
                  </m:sSup>
                </m:oMath>
              </a14:m>
              <a:r>
                <a:rPr lang="en-US" sz="2400">
                  <a:latin typeface="Lucida Bright" panose="02040602050505020304" pitchFamily="18" charset="0"/>
                </a:rPr>
                <a:t> &gt; 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𝞼</m:t>
                      </m:r>
                      <m: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e>
                    <m:sup>
                      <m: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p>
                  </m:sSup>
                </m:oMath>
              </a14:m>
              <a:r>
                <a:rPr lang="en-US" sz="2400">
                  <a:latin typeface="Lucida Bright" panose="02040602050505020304" pitchFamily="18" charset="0"/>
                </a:rPr>
                <a:t> </a:t>
              </a:r>
            </a:p>
            <a:p>
              <a:endParaRPr lang="en-US" sz="2400" baseline="0"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Step 3. Specify the significance level:</a:t>
              </a:r>
            </a:p>
            <a:p>
              <a:endParaRPr lang="en-US" sz="2000" baseline="0"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  <a:cs typeface="Times New Roman" panose="02020603050405020304" pitchFamily="18" charset="0"/>
                </a:rPr>
                <a:t>This test will be concluded using </a:t>
              </a:r>
              <a:r>
                <a:rPr lang="el-GR" sz="2000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α</a:t>
              </a:r>
              <a:r>
                <a:rPr lang="en-US" sz="2000" baseline="0">
                  <a:latin typeface="Lucida Bright" panose="02040602050505020304" pitchFamily="18" charset="0"/>
                  <a:cs typeface="Times New Roman" panose="02020603050405020304" pitchFamily="18" charset="0"/>
                </a:rPr>
                <a:t> = 0.05</a:t>
              </a:r>
            </a:p>
            <a:p>
              <a:endParaRPr lang="en-US" sz="2000" baseline="0"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Step 4. Construct the rejection region </a:t>
              </a:r>
            </a:p>
            <a:p>
              <a:endParaRPr lang="en-US" sz="2000" b="1" baseline="0">
                <a:solidFill>
                  <a:srgbClr val="002060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Based on sample sizes of 11 parts from each supplier, the critical value for a one-tailed test with </a:t>
              </a:r>
              <a:r>
                <a:rPr lang="el-GR" sz="20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α</a:t>
              </a:r>
              <a:r>
                <a:rPr lang="en-US" sz="20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=0.05</a:t>
              </a:r>
            </a:p>
            <a:p>
              <a:endParaRPr lang="en-US" sz="2000" b="0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Df 1= 12-1=11</a:t>
              </a:r>
            </a:p>
            <a:p>
              <a:r>
                <a:rPr lang="en-US" sz="20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Df 2 =12 -1=11</a:t>
              </a:r>
            </a:p>
            <a:p>
              <a:endParaRPr lang="en-US" sz="2000" b="0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The </a:t>
              </a:r>
              <a:r>
                <a:rPr lang="en-US" sz="2000" b="0" baseline="0">
                  <a:solidFill>
                    <a:srgbClr val="C00000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F</a:t>
              </a:r>
              <a:r>
                <a:rPr lang="el-GR" sz="2000" b="0" baseline="0">
                  <a:solidFill>
                    <a:srgbClr val="C0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α</a:t>
              </a:r>
              <a:r>
                <a:rPr lang="en-US" sz="2000" b="0" baseline="0">
                  <a:solidFill>
                    <a:srgbClr val="C0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=</a:t>
              </a:r>
              <a:r>
                <a:rPr lang="en-US" sz="1200" b="0" baseline="0">
                  <a:solidFill>
                    <a:srgbClr val="C00000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0.05 </a:t>
              </a: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(critical value)  = 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2.8179</a:t>
              </a:r>
            </a:p>
            <a:p>
              <a:endParaRPr lang="en-US" sz="2000" b="0" baseline="0">
                <a:solidFill>
                  <a:srgbClr val="C00000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Step 5. Decision Rule</a:t>
              </a:r>
            </a:p>
            <a:p>
              <a:endParaRPr lang="en-US" sz="2000" b="0" baseline="0">
                <a:solidFill>
                  <a:schemeClr val="tx1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The Ho is rejected if F(t) &gt; F</a:t>
              </a:r>
              <a:r>
                <a:rPr lang="el-GR" sz="20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α</a:t>
              </a: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 =2.8179</a:t>
              </a:r>
            </a:p>
            <a:p>
              <a:endParaRPr lang="en-US" sz="20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Otherwise, do not reject the Ho</a:t>
              </a:r>
              <a:endParaRPr lang="en-US" sz="2000" b="0" baseline="0">
                <a:solidFill>
                  <a:schemeClr val="tx1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endParaRPr lang="en-US" sz="2000" b="1" baseline="0">
                <a:solidFill>
                  <a:srgbClr val="002060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endParaRPr lang="en-US" sz="2000" baseline="0"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Step 6. Compute test statistics:</a:t>
              </a:r>
            </a:p>
            <a:p>
              <a:endParaRPr lang="en-US" sz="2000" b="1" baseline="0">
                <a:solidFill>
                  <a:srgbClr val="002060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A simple random sample of 11 parts was selected from each supplier with the sample variance:</a:t>
              </a:r>
            </a:p>
            <a:p>
              <a:endParaRPr lang="en-US" sz="2000" b="1" baseline="0">
                <a:solidFill>
                  <a:srgbClr val="002060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14:m>
                <m:oMath xmlns:m="http://schemas.openxmlformats.org/officeDocument/2006/math">
                  <m:sSup>
                    <m:sSupPr>
                      <m:ctrlPr>
                        <a:rPr lang="en-US" sz="2000" b="1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cs typeface="Times New Roman" panose="02020603050405020304" pitchFamily="18" charset="0"/>
                        </a:rPr>
                      </m:ctrlPr>
                    </m:sSupPr>
                    <m:e>
                      <m:r>
                        <a:rPr lang="en-US" sz="2000" b="1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cs typeface="Times New Roman" panose="02020603050405020304" pitchFamily="18" charset="0"/>
                        </a:rPr>
                        <m:t>𝒔</m:t>
                      </m:r>
                      <m:r>
                        <a:rPr lang="en-US" sz="2000" b="1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cs typeface="Times New Roman" panose="02020603050405020304" pitchFamily="18" charset="0"/>
                        </a:rPr>
                        <m:t>𝟏</m:t>
                      </m:r>
                    </m:e>
                    <m:sup>
                      <m:r>
                        <a:rPr lang="en-US" sz="2000" b="1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cs typeface="Times New Roman" panose="02020603050405020304" pitchFamily="18" charset="0"/>
                        </a:rPr>
                        <m:t>𝟐</m:t>
                      </m:r>
                    </m:sup>
                  </m:sSup>
                </m:oMath>
              </a14:m>
              <a:r>
                <a:rPr lang="en-US" sz="2000" b="1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 = </a:t>
              </a:r>
              <a:r>
                <a:rPr lang="en-US" sz="2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0.0014</a:t>
              </a:r>
              <a:r>
                <a:rPr lang="en-US" sz="2400"/>
                <a:t> </a:t>
              </a:r>
              <a:endParaRPr lang="en-US" sz="2400" b="1" baseline="0">
                <a:solidFill>
                  <a:schemeClr val="tx1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p>
                    <m:sSupPr>
                      <m:ctrlPr>
                        <a:rPr lang="en-US" sz="2000" b="1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US" sz="2000" b="1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𝒔</m:t>
                      </m:r>
                      <m:r>
                        <a:rPr lang="en-US" sz="2000" b="1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𝟐</m:t>
                      </m:r>
                    </m:e>
                    <m:sup>
                      <m:r>
                        <a:rPr lang="en-US" sz="2000" b="1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𝟐</m:t>
                      </m:r>
                    </m:sup>
                  </m:sSup>
                </m:oMath>
              </a14:m>
              <a:r>
                <a:rPr lang="en-US" sz="2000" b="1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= </a:t>
              </a:r>
              <a:r>
                <a:rPr lang="en-US" sz="2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0.0026</a:t>
              </a:r>
              <a:endParaRPr lang="en-US" sz="2400">
                <a:effectLst/>
                <a:latin typeface="Lucida Bright" panose="02040602050505020304" pitchFamily="18" charset="0"/>
              </a:endParaRPr>
            </a:p>
            <a:p>
              <a:endParaRPr lang="en-US" sz="2000" b="1" baseline="0">
                <a:solidFill>
                  <a:srgbClr val="002060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The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test statistic </a:t>
              </a:r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is an F ratio :</a:t>
              </a:r>
            </a:p>
            <a:p>
              <a:endParaRPr lang="en-US" sz="2000" b="1" baseline="0">
                <a:solidFill>
                  <a:srgbClr val="002060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F(t) =0.00266/0.0014</a:t>
              </a: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F(t) =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1.8571</a:t>
              </a:r>
            </a:p>
            <a:p>
              <a:endParaRPr lang="en-US" sz="2000" b="1" baseline="0">
                <a:solidFill>
                  <a:srgbClr val="FF0000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Step 7. Reach a decision:</a:t>
              </a:r>
            </a:p>
            <a:p>
              <a:endParaRPr lang="en-US" sz="2000" b="1" baseline="0">
                <a:solidFill>
                  <a:srgbClr val="002060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Because</a:t>
              </a:r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  </a:t>
              </a:r>
              <a:r>
                <a:rPr lang="en-US" sz="2000" b="0" baseline="0">
                  <a:solidFill>
                    <a:sysClr val="windowText" lastClr="00000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F(t) </a:t>
              </a:r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= &lt; </a:t>
              </a:r>
              <a:r>
                <a:rPr lang="en-US" sz="2000" b="0" baseline="0">
                  <a:solidFill>
                    <a:sysClr val="windowText" lastClr="00000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F</a:t>
              </a:r>
              <a:r>
                <a:rPr lang="el-GR" sz="20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α</a:t>
              </a:r>
              <a:r>
                <a:rPr lang="en-US" sz="2000" b="1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 </a:t>
              </a:r>
              <a:r>
                <a:rPr lang="en-US" sz="1100" b="1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F0.05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000">
                <a:solidFill>
                  <a:srgbClr val="FF0000"/>
                </a:solidFill>
                <a:effectLst/>
              </a:endParaRPr>
            </a:p>
            <a:p>
              <a:r>
                <a:rPr lang="en-US" sz="2000" b="0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   </a:t>
              </a:r>
              <a:r>
                <a:rPr lang="en-US" sz="1800" b="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1.4607  &lt; </a:t>
              </a:r>
              <a:r>
                <a:rPr lang="en-US" sz="1800" b="0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2.8179</a:t>
              </a:r>
            </a:p>
            <a:p>
              <a:endParaRPr lang="en-US" sz="2000" b="1" baseline="0">
                <a:solidFill>
                  <a:srgbClr val="002060"/>
                </a:solidFill>
                <a:effectLst/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0">
                  <a:solidFill>
                    <a:schemeClr val="tx1"/>
                  </a:solidFill>
                  <a:effectLst/>
                  <a:latin typeface="Lucida Bright" panose="02040602050505020304" pitchFamily="18" charset="0"/>
                </a:rPr>
                <a:t>Do</a:t>
              </a:r>
              <a:r>
                <a:rPr lang="en-US" sz="2000" b="0" baseline="0">
                  <a:solidFill>
                    <a:schemeClr val="tx1"/>
                  </a:solidFill>
                  <a:effectLst/>
                  <a:latin typeface="Lucida Bright" panose="02040602050505020304" pitchFamily="18" charset="0"/>
                </a:rPr>
                <a:t> not reject Ho.</a:t>
              </a:r>
              <a:endParaRPr lang="en-US" sz="2000" b="0">
                <a:solidFill>
                  <a:schemeClr val="tx1"/>
                </a:solidFill>
                <a:effectLst/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9974C1FC-0A5E-49BF-A28D-8FF9D1E1D215}"/>
                </a:ext>
              </a:extLst>
            </xdr:cNvPr>
            <xdr:cNvSpPr txBox="1"/>
          </xdr:nvSpPr>
          <xdr:spPr>
            <a:xfrm>
              <a:off x="612321" y="10722429"/>
              <a:ext cx="6779079" cy="176212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000" b="1">
                  <a:solidFill>
                    <a:srgbClr val="002060"/>
                  </a:solidFill>
                  <a:latin typeface="Lucida Bright" panose="02040602050505020304" pitchFamily="18" charset="0"/>
                </a:rPr>
                <a:t>Step</a:t>
              </a:r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</a:rPr>
                <a:t> 1. Specify the population value of interest:</a:t>
              </a:r>
            </a:p>
            <a:p>
              <a:r>
                <a:rPr lang="en-US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r>
                <a:rPr lang="en-US" sz="2000"/>
                <a:t> </a:t>
              </a:r>
            </a:p>
            <a:p>
              <a:r>
                <a:rPr lang="en-US" sz="2000" baseline="0">
                  <a:latin typeface="Lucida Bright" panose="02040602050505020304" pitchFamily="18" charset="0"/>
                </a:rPr>
                <a:t>TS is concerned with the variation in thickness. Therefore, the population parameter of interest is the 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variance</a:t>
              </a:r>
              <a:r>
                <a:rPr lang="en-US" sz="2000" baseline="0">
                  <a:latin typeface="Lucida Bright" panose="02040602050505020304" pitchFamily="18" charset="0"/>
                </a:rPr>
                <a:t>, </a:t>
              </a:r>
              <a:r>
                <a:rPr lang="en-US" sz="2000" i="0" baseline="0">
                  <a:latin typeface="Cambria Math" panose="02040503050406030204" pitchFamily="18" charset="0"/>
                </a:rPr>
                <a:t>𝞼^</a:t>
              </a:r>
              <a:r>
                <a:rPr lang="en-US" sz="2000" b="0" i="0" baseline="0">
                  <a:latin typeface="Cambria Math" panose="02040503050406030204" pitchFamily="18" charset="0"/>
                </a:rPr>
                <a:t>2</a:t>
              </a:r>
              <a:r>
                <a:rPr lang="en-US" sz="2000">
                  <a:latin typeface="Lucida Bright" panose="02040602050505020304" pitchFamily="18" charset="0"/>
                </a:rPr>
                <a:t>.</a:t>
              </a:r>
            </a:p>
            <a:p>
              <a:endParaRPr lang="en-US" sz="2000" baseline="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endParaRPr lang="en-US" sz="2000" baseline="0"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Step 2. Formulate Ho and Ha:</a:t>
              </a:r>
            </a:p>
            <a:p>
              <a:endParaRPr lang="en-US" sz="2000" b="1" baseline="0">
                <a:solidFill>
                  <a:srgbClr val="002060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Ho: 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〖𝞼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1〗^2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 ≤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𝞼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2〗^2</a:t>
              </a: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Ha: </a:t>
              </a:r>
              <a:r>
                <a:rPr lang="en-US" sz="11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〖𝞼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1〗^(2 )</a:t>
              </a:r>
              <a:r>
                <a:rPr lang="en-US" sz="2400">
                  <a:latin typeface="Lucida Bright" panose="02040602050505020304" pitchFamily="18" charset="0"/>
                </a:rPr>
                <a:t> &gt; 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〖𝞼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2〗^2</a:t>
              </a:r>
              <a:r>
                <a:rPr lang="en-US" sz="2400">
                  <a:latin typeface="Lucida Bright" panose="02040602050505020304" pitchFamily="18" charset="0"/>
                </a:rPr>
                <a:t> </a:t>
              </a:r>
            </a:p>
            <a:p>
              <a:endParaRPr lang="en-US" sz="2400" baseline="0"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Step 3. Specify the significance level:</a:t>
              </a:r>
            </a:p>
            <a:p>
              <a:endParaRPr lang="en-US" sz="2000" baseline="0"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  <a:cs typeface="Times New Roman" panose="02020603050405020304" pitchFamily="18" charset="0"/>
                </a:rPr>
                <a:t>This test will be concluded using </a:t>
              </a:r>
              <a:r>
                <a:rPr lang="el-GR" sz="2000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α</a:t>
              </a:r>
              <a:r>
                <a:rPr lang="en-US" sz="2000" baseline="0">
                  <a:latin typeface="Lucida Bright" panose="02040602050505020304" pitchFamily="18" charset="0"/>
                  <a:cs typeface="Times New Roman" panose="02020603050405020304" pitchFamily="18" charset="0"/>
                </a:rPr>
                <a:t> = 0.05</a:t>
              </a:r>
            </a:p>
            <a:p>
              <a:endParaRPr lang="en-US" sz="2000" baseline="0"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Step 4. Construct the rejection region </a:t>
              </a:r>
            </a:p>
            <a:p>
              <a:endParaRPr lang="en-US" sz="2000" b="1" baseline="0">
                <a:solidFill>
                  <a:srgbClr val="002060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Based on sample sizes of 11 parts from each supplier, the critical value for a one-tailed test with </a:t>
              </a:r>
              <a:r>
                <a:rPr lang="el-GR" sz="20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α</a:t>
              </a:r>
              <a:r>
                <a:rPr lang="en-US" sz="20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=0.05</a:t>
              </a:r>
            </a:p>
            <a:p>
              <a:endParaRPr lang="en-US" sz="2000" b="0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Df 1= 12-1=11</a:t>
              </a:r>
            </a:p>
            <a:p>
              <a:r>
                <a:rPr lang="en-US" sz="20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Df 2 =12 -1=11</a:t>
              </a:r>
            </a:p>
            <a:p>
              <a:endParaRPr lang="en-US" sz="2000" b="0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The </a:t>
              </a:r>
              <a:r>
                <a:rPr lang="en-US" sz="2000" b="0" baseline="0">
                  <a:solidFill>
                    <a:srgbClr val="C00000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F</a:t>
              </a:r>
              <a:r>
                <a:rPr lang="el-GR" sz="2000" b="0" baseline="0">
                  <a:solidFill>
                    <a:srgbClr val="C0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α</a:t>
              </a:r>
              <a:r>
                <a:rPr lang="en-US" sz="2000" b="0" baseline="0">
                  <a:solidFill>
                    <a:srgbClr val="C0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=</a:t>
              </a:r>
              <a:r>
                <a:rPr lang="en-US" sz="1200" b="0" baseline="0">
                  <a:solidFill>
                    <a:srgbClr val="C00000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0.05 </a:t>
              </a: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(critical value)  = 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2.8179</a:t>
              </a:r>
            </a:p>
            <a:p>
              <a:endParaRPr lang="en-US" sz="2000" b="0" baseline="0">
                <a:solidFill>
                  <a:srgbClr val="C00000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Step 5. Decision Rule</a:t>
              </a:r>
            </a:p>
            <a:p>
              <a:endParaRPr lang="en-US" sz="2000" b="0" baseline="0">
                <a:solidFill>
                  <a:schemeClr val="tx1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The Ho is rejected if F(t) &gt; F</a:t>
              </a:r>
              <a:r>
                <a:rPr lang="el-GR" sz="20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α</a:t>
              </a: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 =2.8179</a:t>
              </a:r>
            </a:p>
            <a:p>
              <a:endParaRPr lang="en-US" sz="2000" b="0" baseline="0">
                <a:solidFill>
                  <a:schemeClr val="tx1"/>
                </a:solidFill>
                <a:latin typeface="Lucida Bright" panose="02040602050505020304" pitchFamily="18" charset="0"/>
                <a:cs typeface="Calibri" panose="020F0502020204030204" pitchFamily="34" charset="0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Calibri" panose="020F0502020204030204" pitchFamily="34" charset="0"/>
                </a:rPr>
                <a:t>Otherwise, do not reject the Ho</a:t>
              </a:r>
              <a:endParaRPr lang="en-US" sz="2000" b="0" baseline="0">
                <a:solidFill>
                  <a:schemeClr val="tx1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endParaRPr lang="en-US" sz="2000" b="1" baseline="0">
                <a:solidFill>
                  <a:srgbClr val="002060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endParaRPr lang="en-US" sz="2000" baseline="0"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Step 6. Compute test statistics:</a:t>
              </a:r>
            </a:p>
            <a:p>
              <a:endParaRPr lang="en-US" sz="2000" b="1" baseline="0">
                <a:solidFill>
                  <a:srgbClr val="002060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A simple random sample of 11 parts was selected from each supplier with the sample variance:</a:t>
              </a:r>
            </a:p>
            <a:p>
              <a:endParaRPr lang="en-US" sz="2000" b="1" baseline="0">
                <a:solidFill>
                  <a:srgbClr val="002060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1" i="0" baseline="0">
                  <a:solidFill>
                    <a:schemeClr val="tx1"/>
                  </a:solidFill>
                  <a:latin typeface="Cambria Math" panose="02040503050406030204" pitchFamily="18" charset="0"/>
                  <a:cs typeface="Times New Roman" panose="02020603050405020304" pitchFamily="18" charset="0"/>
                </a:rPr>
                <a:t>〖𝒔𝟏〗^𝟐</a:t>
              </a:r>
              <a:r>
                <a:rPr lang="en-US" sz="2000" b="1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 = </a:t>
              </a:r>
              <a:r>
                <a:rPr lang="en-US" sz="2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0.0014</a:t>
              </a:r>
              <a:r>
                <a:rPr lang="en-US" sz="2400"/>
                <a:t> </a:t>
              </a:r>
              <a:endParaRPr lang="en-US" sz="2400" b="1" baseline="0">
                <a:solidFill>
                  <a:schemeClr val="tx1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000" b="1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〖𝒔𝟐〗^𝟐</a:t>
              </a:r>
              <a:r>
                <a:rPr lang="en-US" sz="2000" b="1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= </a:t>
              </a:r>
              <a:r>
                <a:rPr lang="en-US" sz="2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0.0026</a:t>
              </a:r>
              <a:endParaRPr lang="en-US" sz="2400">
                <a:effectLst/>
                <a:latin typeface="Lucida Bright" panose="02040602050505020304" pitchFamily="18" charset="0"/>
              </a:endParaRPr>
            </a:p>
            <a:p>
              <a:endParaRPr lang="en-US" sz="2000" b="1" baseline="0">
                <a:solidFill>
                  <a:srgbClr val="002060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The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test statistic </a:t>
              </a:r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is an F ratio :</a:t>
              </a:r>
            </a:p>
            <a:p>
              <a:endParaRPr lang="en-US" sz="2000" b="1" baseline="0">
                <a:solidFill>
                  <a:srgbClr val="002060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F(t) =0.00266/0.0014</a:t>
              </a: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F(t) =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1.8571</a:t>
              </a:r>
            </a:p>
            <a:p>
              <a:endParaRPr lang="en-US" sz="2000" b="1" baseline="0">
                <a:solidFill>
                  <a:srgbClr val="FF0000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Step 7. Reach a decision:</a:t>
              </a:r>
            </a:p>
            <a:p>
              <a:endParaRPr lang="en-US" sz="2000" b="1" baseline="0">
                <a:solidFill>
                  <a:srgbClr val="002060"/>
                </a:solidFill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Because</a:t>
              </a:r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  </a:t>
              </a:r>
              <a:r>
                <a:rPr lang="en-US" sz="2000" b="0" baseline="0">
                  <a:solidFill>
                    <a:sysClr val="windowText" lastClr="00000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F(t) </a:t>
              </a:r>
              <a:r>
                <a:rPr lang="en-US" sz="2000" b="1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= &lt; </a:t>
              </a:r>
              <a:r>
                <a:rPr lang="en-US" sz="2000" b="0" baseline="0">
                  <a:solidFill>
                    <a:sysClr val="windowText" lastClr="00000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F</a:t>
              </a:r>
              <a:r>
                <a:rPr lang="el-GR" sz="2000" b="0" baseline="0">
                  <a:solidFill>
                    <a:schemeClr val="tx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α</a:t>
              </a:r>
              <a:r>
                <a:rPr lang="en-US" sz="2000" b="1" baseline="0">
                  <a:solidFill>
                    <a:schemeClr val="tx1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 </a:t>
              </a:r>
              <a:r>
                <a:rPr lang="en-US" sz="1100" b="1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F0.05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000">
                <a:solidFill>
                  <a:srgbClr val="FF0000"/>
                </a:solidFill>
                <a:effectLst/>
              </a:endParaRPr>
            </a:p>
            <a:p>
              <a:r>
                <a:rPr lang="en-US" sz="2000" b="0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   </a:t>
              </a:r>
              <a:r>
                <a:rPr lang="en-US" sz="1800" b="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1.4607  &lt; </a:t>
              </a:r>
              <a:r>
                <a:rPr lang="en-US" sz="1800" b="0" baseline="0">
                  <a:solidFill>
                    <a:srgbClr val="002060"/>
                  </a:solidFill>
                  <a:latin typeface="Lucida Bright" panose="02040602050505020304" pitchFamily="18" charset="0"/>
                  <a:cs typeface="Times New Roman" panose="02020603050405020304" pitchFamily="18" charset="0"/>
                </a:rPr>
                <a:t>2.8179</a:t>
              </a:r>
            </a:p>
            <a:p>
              <a:endParaRPr lang="en-US" sz="2000" b="1" baseline="0">
                <a:solidFill>
                  <a:srgbClr val="002060"/>
                </a:solidFill>
                <a:effectLst/>
                <a:latin typeface="Lucida Bright" panose="02040602050505020304" pitchFamily="18" charset="0"/>
                <a:cs typeface="Times New Roman" panose="02020603050405020304" pitchFamily="18" charset="0"/>
              </a:endParaRPr>
            </a:p>
            <a:p>
              <a:r>
                <a:rPr lang="en-US" sz="2000" b="0">
                  <a:solidFill>
                    <a:schemeClr val="tx1"/>
                  </a:solidFill>
                  <a:effectLst/>
                  <a:latin typeface="Lucida Bright" panose="02040602050505020304" pitchFamily="18" charset="0"/>
                </a:rPr>
                <a:t>Do</a:t>
              </a:r>
              <a:r>
                <a:rPr lang="en-US" sz="2000" b="0" baseline="0">
                  <a:solidFill>
                    <a:schemeClr val="tx1"/>
                  </a:solidFill>
                  <a:effectLst/>
                  <a:latin typeface="Lucida Bright" panose="02040602050505020304" pitchFamily="18" charset="0"/>
                </a:rPr>
                <a:t> not reject Ho.</a:t>
              </a:r>
              <a:endParaRPr lang="en-US" sz="2000" b="0">
                <a:solidFill>
                  <a:schemeClr val="tx1"/>
                </a:solidFill>
                <a:effectLst/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6</xdr:col>
      <xdr:colOff>585108</xdr:colOff>
      <xdr:row>59</xdr:row>
      <xdr:rowOff>27214</xdr:rowOff>
    </xdr:from>
    <xdr:to>
      <xdr:col>9</xdr:col>
      <xdr:colOff>244929</xdr:colOff>
      <xdr:row>63</xdr:row>
      <xdr:rowOff>40821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6C7F9F7-0289-42E6-86C1-71C8F1DBFD3D}"/>
            </a:ext>
          </a:extLst>
        </xdr:cNvPr>
        <xdr:cNvSpPr txBox="1"/>
      </xdr:nvSpPr>
      <xdr:spPr>
        <a:xfrm>
          <a:off x="7824108" y="18179143"/>
          <a:ext cx="2639785" cy="775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000">
              <a:effectLst/>
              <a:latin typeface="+mn-lt"/>
              <a:ea typeface="Calibri"/>
              <a:cs typeface="Times New Roman"/>
            </a:rPr>
            <a:t>F.INV.RT</a:t>
          </a:r>
          <a:r>
            <a:rPr lang="en-US" sz="2000" baseline="0">
              <a:effectLst/>
              <a:latin typeface="+mn-lt"/>
              <a:ea typeface="Calibri"/>
              <a:cs typeface="Times New Roman"/>
            </a:rPr>
            <a:t> (0.05,11,11)</a:t>
          </a: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endParaRPr lang="en-US" sz="2000" baseline="0"/>
        </a:p>
      </xdr:txBody>
    </xdr:sp>
    <xdr:clientData/>
  </xdr:twoCellAnchor>
  <xdr:twoCellAnchor editAs="oneCell">
    <xdr:from>
      <xdr:col>10</xdr:col>
      <xdr:colOff>40821</xdr:colOff>
      <xdr:row>65</xdr:row>
      <xdr:rowOff>136071</xdr:rowOff>
    </xdr:from>
    <xdr:to>
      <xdr:col>16</xdr:col>
      <xdr:colOff>320391</xdr:colOff>
      <xdr:row>83</xdr:row>
      <xdr:rowOff>42182</xdr:rowOff>
    </xdr:to>
    <xdr:pic>
      <xdr:nvPicPr>
        <xdr:cNvPr id="22" name="Picture 21" descr="Sampling distribution of the F and t statistic - ANOVA">
          <a:extLst>
            <a:ext uri="{FF2B5EF4-FFF2-40B4-BE49-F238E27FC236}">
              <a16:creationId xmlns:a16="http://schemas.microsoft.com/office/drawing/2014/main" id="{1332EA81-8771-491C-A72B-3AE9F4A80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0642" y="19431000"/>
          <a:ext cx="6688535" cy="3335111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12</xdr:col>
      <xdr:colOff>315686</xdr:colOff>
      <xdr:row>79</xdr:row>
      <xdr:rowOff>40822</xdr:rowOff>
    </xdr:from>
    <xdr:to>
      <xdr:col>12</xdr:col>
      <xdr:colOff>451759</xdr:colOff>
      <xdr:row>80</xdr:row>
      <xdr:rowOff>113973</xdr:rowOff>
    </xdr:to>
    <xdr:sp macro="" textlink="">
      <xdr:nvSpPr>
        <xdr:cNvPr id="23" name="Arrow: Up-Down 22">
          <a:extLst>
            <a:ext uri="{FF2B5EF4-FFF2-40B4-BE49-F238E27FC236}">
              <a16:creationId xmlns:a16="http://schemas.microsoft.com/office/drawing/2014/main" id="{7A95C397-1431-4624-90D7-61E071BEBA0F}"/>
            </a:ext>
          </a:extLst>
        </xdr:cNvPr>
        <xdr:cNvSpPr/>
      </xdr:nvSpPr>
      <xdr:spPr>
        <a:xfrm>
          <a:off x="13691507" y="22002751"/>
          <a:ext cx="136073" cy="263651"/>
        </a:xfrm>
        <a:prstGeom prst="upDown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576942</xdr:colOff>
      <xdr:row>79</xdr:row>
      <xdr:rowOff>97973</xdr:rowOff>
    </xdr:from>
    <xdr:to>
      <xdr:col>13</xdr:col>
      <xdr:colOff>713015</xdr:colOff>
      <xdr:row>80</xdr:row>
      <xdr:rowOff>176567</xdr:rowOff>
    </xdr:to>
    <xdr:sp macro="" textlink="">
      <xdr:nvSpPr>
        <xdr:cNvPr id="24" name="Arrow: Up-Down 23">
          <a:extLst>
            <a:ext uri="{FF2B5EF4-FFF2-40B4-BE49-F238E27FC236}">
              <a16:creationId xmlns:a16="http://schemas.microsoft.com/office/drawing/2014/main" id="{5CAF012F-9770-4AA4-A7F9-C0CE62E87CAC}"/>
            </a:ext>
          </a:extLst>
        </xdr:cNvPr>
        <xdr:cNvSpPr/>
      </xdr:nvSpPr>
      <xdr:spPr>
        <a:xfrm>
          <a:off x="4082142" y="9584873"/>
          <a:ext cx="136073" cy="450069"/>
        </a:xfrm>
        <a:prstGeom prst="up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244928</xdr:colOff>
      <xdr:row>80</xdr:row>
      <xdr:rowOff>187779</xdr:rowOff>
    </xdr:from>
    <xdr:to>
      <xdr:col>12</xdr:col>
      <xdr:colOff>760638</xdr:colOff>
      <xdr:row>83</xdr:row>
      <xdr:rowOff>54428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3E79C91F-76D8-46F1-9BF6-481BEA5EA8F0}"/>
            </a:ext>
          </a:extLst>
        </xdr:cNvPr>
        <xdr:cNvSpPr txBox="1"/>
      </xdr:nvSpPr>
      <xdr:spPr>
        <a:xfrm>
          <a:off x="12899571" y="22340208"/>
          <a:ext cx="1236888" cy="438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1.8571</a:t>
          </a:r>
        </a:p>
      </xdr:txBody>
    </xdr:sp>
    <xdr:clientData/>
  </xdr:twoCellAnchor>
  <xdr:twoCellAnchor>
    <xdr:from>
      <xdr:col>13</xdr:col>
      <xdr:colOff>228598</xdr:colOff>
      <xdr:row>80</xdr:row>
      <xdr:rowOff>189139</xdr:rowOff>
    </xdr:from>
    <xdr:to>
      <xdr:col>14</xdr:col>
      <xdr:colOff>843642</xdr:colOff>
      <xdr:row>82</xdr:row>
      <xdr:rowOff>81642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88633C29-AC32-4955-AA70-7EB83E56B3CB}"/>
            </a:ext>
          </a:extLst>
        </xdr:cNvPr>
        <xdr:cNvSpPr txBox="1"/>
      </xdr:nvSpPr>
      <xdr:spPr>
        <a:xfrm>
          <a:off x="14366419" y="22341568"/>
          <a:ext cx="1268187" cy="2735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2.8179</a:t>
          </a:r>
        </a:p>
      </xdr:txBody>
    </xdr:sp>
    <xdr:clientData/>
  </xdr:twoCellAnchor>
  <xdr:twoCellAnchor>
    <xdr:from>
      <xdr:col>12</xdr:col>
      <xdr:colOff>190501</xdr:colOff>
      <xdr:row>75</xdr:row>
      <xdr:rowOff>149679</xdr:rowOff>
    </xdr:from>
    <xdr:to>
      <xdr:col>13</xdr:col>
      <xdr:colOff>68037</xdr:colOff>
      <xdr:row>78</xdr:row>
      <xdr:rowOff>13607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FE86422-E1A9-41D8-B5F7-551C26AC9E32}"/>
            </a:ext>
          </a:extLst>
        </xdr:cNvPr>
        <xdr:cNvSpPr txBox="1"/>
      </xdr:nvSpPr>
      <xdr:spPr>
        <a:xfrm>
          <a:off x="13566322" y="21349608"/>
          <a:ext cx="639536" cy="4354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Test</a:t>
          </a:r>
        </a:p>
      </xdr:txBody>
    </xdr:sp>
    <xdr:clientData/>
  </xdr:twoCellAnchor>
  <xdr:twoCellAnchor>
    <xdr:from>
      <xdr:col>13</xdr:col>
      <xdr:colOff>182334</xdr:colOff>
      <xdr:row>75</xdr:row>
      <xdr:rowOff>149678</xdr:rowOff>
    </xdr:from>
    <xdr:to>
      <xdr:col>14</xdr:col>
      <xdr:colOff>544286</xdr:colOff>
      <xdr:row>77</xdr:row>
      <xdr:rowOff>176892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77B9C28-7F04-46B9-AAB7-CF8CBB8BD67B}"/>
            </a:ext>
          </a:extLst>
        </xdr:cNvPr>
        <xdr:cNvSpPr txBox="1"/>
      </xdr:nvSpPr>
      <xdr:spPr>
        <a:xfrm>
          <a:off x="14320155" y="21349607"/>
          <a:ext cx="1015095" cy="4082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Critical</a:t>
          </a:r>
        </a:p>
      </xdr:txBody>
    </xdr:sp>
    <xdr:clientData/>
  </xdr:twoCellAnchor>
  <xdr:twoCellAnchor>
    <xdr:from>
      <xdr:col>14</xdr:col>
      <xdr:colOff>337456</xdr:colOff>
      <xdr:row>78</xdr:row>
      <xdr:rowOff>228599</xdr:rowOff>
    </xdr:from>
    <xdr:to>
      <xdr:col>15</xdr:col>
      <xdr:colOff>555172</xdr:colOff>
      <xdr:row>79</xdr:row>
      <xdr:rowOff>297995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9E207CDD-A13A-46AE-B0C6-5F657DDAAD31}"/>
            </a:ext>
          </a:extLst>
        </xdr:cNvPr>
        <xdr:cNvSpPr txBox="1"/>
      </xdr:nvSpPr>
      <xdr:spPr>
        <a:xfrm>
          <a:off x="5119006" y="9277349"/>
          <a:ext cx="1332141" cy="507546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Reject</a:t>
          </a:r>
          <a:r>
            <a:rPr lang="en-US" sz="2000" baseline="0"/>
            <a:t> Ho</a:t>
          </a:r>
          <a:endParaRPr lang="en-US" sz="2000"/>
        </a:p>
      </xdr:txBody>
    </xdr:sp>
    <xdr:clientData/>
  </xdr:twoCellAnchor>
  <xdr:twoCellAnchor>
    <xdr:from>
      <xdr:col>10</xdr:col>
      <xdr:colOff>337457</xdr:colOff>
      <xdr:row>78</xdr:row>
      <xdr:rowOff>272142</xdr:rowOff>
    </xdr:from>
    <xdr:to>
      <xdr:col>12</xdr:col>
      <xdr:colOff>119742</xdr:colOff>
      <xdr:row>79</xdr:row>
      <xdr:rowOff>341538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DB1D042-18D4-413C-BB20-60DC103D2974}"/>
            </a:ext>
          </a:extLst>
        </xdr:cNvPr>
        <xdr:cNvSpPr txBox="1"/>
      </xdr:nvSpPr>
      <xdr:spPr>
        <a:xfrm>
          <a:off x="337457" y="9320892"/>
          <a:ext cx="1925410" cy="507546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Do</a:t>
          </a:r>
          <a:r>
            <a:rPr lang="en-US" sz="2000" baseline="0"/>
            <a:t> not Reject Ho</a:t>
          </a:r>
          <a:endParaRPr lang="en-US" sz="2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130628</xdr:colOff>
      <xdr:row>1</xdr:row>
      <xdr:rowOff>141514</xdr:rowOff>
    </xdr:from>
    <xdr:to>
      <xdr:col>7</xdr:col>
      <xdr:colOff>1175657</xdr:colOff>
      <xdr:row>6</xdr:row>
      <xdr:rowOff>39914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E44B66F-340A-4636-ACC1-4C3E6F99A2A1}"/>
            </a:ext>
          </a:extLst>
        </xdr:cNvPr>
        <xdr:cNvSpPr/>
      </xdr:nvSpPr>
      <xdr:spPr>
        <a:xfrm>
          <a:off x="2656114" y="326571"/>
          <a:ext cx="5061857" cy="8236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4</a:t>
          </a:r>
        </a:p>
      </xdr:txBody>
    </xdr:sp>
    <xdr:clientData/>
  </xdr:twoCellAnchor>
  <xdr:twoCellAnchor>
    <xdr:from>
      <xdr:col>1</xdr:col>
      <xdr:colOff>219892</xdr:colOff>
      <xdr:row>0</xdr:row>
      <xdr:rowOff>171995</xdr:rowOff>
    </xdr:from>
    <xdr:to>
      <xdr:col>2</xdr:col>
      <xdr:colOff>1040038</xdr:colOff>
      <xdr:row>5</xdr:row>
      <xdr:rowOff>178594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B8106D-EE83-484F-BF00-7BBA17310F7A}"/>
            </a:ext>
          </a:extLst>
        </xdr:cNvPr>
        <xdr:cNvSpPr/>
      </xdr:nvSpPr>
      <xdr:spPr>
        <a:xfrm>
          <a:off x="827111" y="171995"/>
          <a:ext cx="1439271" cy="95909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63615</xdr:colOff>
      <xdr:row>1</xdr:row>
      <xdr:rowOff>128926</xdr:rowOff>
    </xdr:from>
    <xdr:to>
      <xdr:col>8</xdr:col>
      <xdr:colOff>114415</xdr:colOff>
      <xdr:row>33</xdr:row>
      <xdr:rowOff>89352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350AAF79-9DB0-4786-8C72-62BE48A36716}"/>
            </a:ext>
          </a:extLst>
        </xdr:cNvPr>
        <xdr:cNvCxnSpPr/>
      </xdr:nvCxnSpPr>
      <xdr:spPr>
        <a:xfrm>
          <a:off x="8171771" y="319426"/>
          <a:ext cx="50800" cy="794952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345281</xdr:colOff>
      <xdr:row>8</xdr:row>
      <xdr:rowOff>142876</xdr:rowOff>
    </xdr:from>
    <xdr:to>
      <xdr:col>7</xdr:col>
      <xdr:colOff>1234281</xdr:colOff>
      <xdr:row>17</xdr:row>
      <xdr:rowOff>166688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E99A2FD-09C3-48B2-8397-D1FCAD82051B}"/>
            </a:ext>
          </a:extLst>
        </xdr:cNvPr>
        <xdr:cNvSpPr txBox="1"/>
      </xdr:nvSpPr>
      <xdr:spPr>
        <a:xfrm>
          <a:off x="952500" y="1666876"/>
          <a:ext cx="6651625" cy="26908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000">
              <a:effectLst/>
              <a:latin typeface="Lucida Bright" panose="02040602050505020304" pitchFamily="18" charset="0"/>
              <a:ea typeface="Calibri"/>
              <a:cs typeface="Times New Roman"/>
            </a:rPr>
            <a:t>Before</a:t>
          </a:r>
          <a:r>
            <a:rPr lang="en-US" sz="20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 installing parts from outside vendors the quality manager will take a random sample of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20</a:t>
          </a:r>
          <a:r>
            <a:rPr lang="en-US" sz="2000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 parts </a:t>
          </a:r>
          <a:r>
            <a:rPr lang="en-US" sz="20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from the batch and test to see whether the standard deviation exceeds the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0.02</a:t>
          </a:r>
          <a:r>
            <a:rPr lang="en-US" sz="2000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 </a:t>
          </a:r>
          <a:r>
            <a:rPr lang="en-US" sz="20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inch specification.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000" b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Test at </a:t>
          </a:r>
          <a:r>
            <a:rPr lang="el-GR" sz="2000" b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α</a:t>
          </a:r>
          <a:r>
            <a:rPr lang="en-US" sz="2000" b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Calibri" panose="020F0502020204030204" pitchFamily="34" charset="0"/>
            </a:rPr>
            <a:t> =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Calibri" panose="020F0502020204030204" pitchFamily="34" charset="0"/>
            </a:rPr>
            <a:t>0.01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endParaRPr lang="en-US" sz="2000" baseline="0"/>
        </a:p>
      </xdr:txBody>
    </xdr:sp>
    <xdr:clientData/>
  </xdr:twoCellAnchor>
  <xdr:twoCellAnchor>
    <xdr:from>
      <xdr:col>1</xdr:col>
      <xdr:colOff>297656</xdr:colOff>
      <xdr:row>18</xdr:row>
      <xdr:rowOff>228598</xdr:rowOff>
    </xdr:from>
    <xdr:to>
      <xdr:col>7</xdr:col>
      <xdr:colOff>1190624</xdr:colOff>
      <xdr:row>29</xdr:row>
      <xdr:rowOff>166687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31D3610-B35B-40C7-9694-7AC4B784D351}"/>
            </a:ext>
          </a:extLst>
        </xdr:cNvPr>
        <xdr:cNvSpPr txBox="1"/>
      </xdr:nvSpPr>
      <xdr:spPr>
        <a:xfrm>
          <a:off x="904875" y="4657723"/>
          <a:ext cx="6655593" cy="29860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a) Critical Value =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Test Statistic =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c) Sample Variance =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d)Should Ho be rejected?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Yes or No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bg1"/>
              </a:solidFill>
              <a:latin typeface="Lucida Bright" panose="02040602050505020304" pitchFamily="18" charset="0"/>
            </a:rPr>
            <a:t>Chi square one tail</a:t>
          </a:r>
        </a:p>
        <a:p>
          <a:endParaRPr lang="en-US" sz="2000" baseline="0"/>
        </a:p>
      </xdr:txBody>
    </xdr:sp>
    <xdr:clientData/>
  </xdr:twoCellAnchor>
  <xdr:twoCellAnchor>
    <xdr:from>
      <xdr:col>8</xdr:col>
      <xdr:colOff>750094</xdr:colOff>
      <xdr:row>1</xdr:row>
      <xdr:rowOff>154781</xdr:rowOff>
    </xdr:from>
    <xdr:to>
      <xdr:col>11</xdr:col>
      <xdr:colOff>516841</xdr:colOff>
      <xdr:row>6</xdr:row>
      <xdr:rowOff>44109</xdr:rowOff>
    </xdr:to>
    <xdr:sp macro="" textlink="">
      <xdr:nvSpPr>
        <xdr:cNvPr id="5" name="Rounded Rectangle 3">
          <a:extLst>
            <a:ext uri="{FF2B5EF4-FFF2-40B4-BE49-F238E27FC236}">
              <a16:creationId xmlns:a16="http://schemas.microsoft.com/office/drawing/2014/main" id="{362FE321-45CD-48E8-BA02-5687A472CA8B}"/>
            </a:ext>
          </a:extLst>
        </xdr:cNvPr>
        <xdr:cNvSpPr/>
      </xdr:nvSpPr>
      <xdr:spPr>
        <a:xfrm>
          <a:off x="8858250" y="345281"/>
          <a:ext cx="4445904" cy="84182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1785937</xdr:colOff>
      <xdr:row>29</xdr:row>
      <xdr:rowOff>214312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F5E3BEB-349B-4C78-8F4D-2FBA8A880E86}"/>
            </a:ext>
          </a:extLst>
        </xdr:cNvPr>
        <xdr:cNvSpPr txBox="1"/>
      </xdr:nvSpPr>
      <xdr:spPr>
        <a:xfrm>
          <a:off x="13906500" y="7131844"/>
          <a:ext cx="3857625" cy="5595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/>
            <a:t>d.f =20-1 =19</a:t>
          </a:r>
        </a:p>
      </xdr:txBody>
    </xdr:sp>
    <xdr:clientData/>
  </xdr:twoCellAnchor>
  <xdr:twoCellAnchor>
    <xdr:from>
      <xdr:col>12</xdr:col>
      <xdr:colOff>1</xdr:colOff>
      <xdr:row>31</xdr:row>
      <xdr:rowOff>0</xdr:rowOff>
    </xdr:from>
    <xdr:to>
      <xdr:col>13</xdr:col>
      <xdr:colOff>1821657</xdr:colOff>
      <xdr:row>35</xdr:row>
      <xdr:rowOff>95250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39E792A-88EE-42CF-97B0-376A31232596}"/>
            </a:ext>
          </a:extLst>
        </xdr:cNvPr>
        <xdr:cNvSpPr txBox="1"/>
      </xdr:nvSpPr>
      <xdr:spPr>
        <a:xfrm>
          <a:off x="13906501" y="8012906"/>
          <a:ext cx="3893344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/>
            <a:t>Population Standard Deviation = 0.02</a:t>
          </a:r>
        </a:p>
        <a:p>
          <a:r>
            <a:rPr lang="en-US" sz="2000" baseline="0"/>
            <a:t>Population Variance = 0.0004</a:t>
          </a:r>
        </a:p>
      </xdr:txBody>
    </xdr:sp>
    <xdr:clientData/>
  </xdr:twoCellAnchor>
  <xdr:twoCellAnchor>
    <xdr:from>
      <xdr:col>12</xdr:col>
      <xdr:colOff>11906</xdr:colOff>
      <xdr:row>36</xdr:row>
      <xdr:rowOff>59532</xdr:rowOff>
    </xdr:from>
    <xdr:to>
      <xdr:col>13</xdr:col>
      <xdr:colOff>1797843</xdr:colOff>
      <xdr:row>39</xdr:row>
      <xdr:rowOff>47625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63B262B-C7DB-4B53-B9F6-D06AB17D3B0B}"/>
            </a:ext>
          </a:extLst>
        </xdr:cNvPr>
        <xdr:cNvSpPr txBox="1"/>
      </xdr:nvSpPr>
      <xdr:spPr>
        <a:xfrm>
          <a:off x="13918406" y="9584532"/>
          <a:ext cx="3857625" cy="559593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  <a:scene3d>
          <a:camera prst="orthographicFront"/>
          <a:lightRig rig="threePt" dir="t"/>
        </a:scene3d>
        <a:sp3d>
          <a:bevelT w="114300" prst="hardEdge"/>
        </a:sp3d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= 0.01</a:t>
          </a: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0</xdr:colOff>
      <xdr:row>39</xdr:row>
      <xdr:rowOff>250032</xdr:rowOff>
    </xdr:from>
    <xdr:to>
      <xdr:col>13</xdr:col>
      <xdr:colOff>1785937</xdr:colOff>
      <xdr:row>41</xdr:row>
      <xdr:rowOff>238125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5D08880E-888F-49EC-BA54-F7EA7ADC598A}"/>
            </a:ext>
          </a:extLst>
        </xdr:cNvPr>
        <xdr:cNvSpPr txBox="1"/>
      </xdr:nvSpPr>
      <xdr:spPr>
        <a:xfrm>
          <a:off x="13906500" y="10346532"/>
          <a:ext cx="3857625" cy="66674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  <a:scene3d>
          <a:camera prst="orthographicFront"/>
          <a:lightRig rig="threePt" dir="t"/>
        </a:scene3d>
        <a:sp3d>
          <a:bevelT w="114300" prst="hardEdge"/>
        </a:sp3d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CHISQ.INV (0.99,19) =</a:t>
          </a: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</xdr:colOff>
      <xdr:row>43</xdr:row>
      <xdr:rowOff>0</xdr:rowOff>
    </xdr:from>
    <xdr:to>
      <xdr:col>13</xdr:col>
      <xdr:colOff>1845469</xdr:colOff>
      <xdr:row>47</xdr:row>
      <xdr:rowOff>83343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9220F424-B9E5-4F78-8281-AD46B97942F1}"/>
                </a:ext>
              </a:extLst>
            </xdr:cNvPr>
            <xdr:cNvSpPr txBox="1"/>
          </xdr:nvSpPr>
          <xdr:spPr>
            <a:xfrm>
              <a:off x="13906501" y="11858625"/>
              <a:ext cx="3917156" cy="10715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en-US" sz="24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400" i="1" baseline="0">
                          <a:latin typeface="Cambria Math" panose="02040503050406030204" pitchFamily="18" charset="0"/>
                        </a:rPr>
                        <m:t>𝑥</m:t>
                      </m:r>
                    </m:e>
                    <m:sup>
                      <m:r>
                        <a:rPr lang="en-US" sz="2400" i="0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r>
                <a:rPr lang="en-US" sz="2400" baseline="0"/>
                <a:t>=((n-1)*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4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400" i="1" baseline="0">
                          <a:latin typeface="Cambria Math" panose="02040503050406030204" pitchFamily="18" charset="0"/>
                        </a:rPr>
                        <m:t>𝑠</m:t>
                      </m:r>
                    </m:e>
                    <m:sup>
                      <m:r>
                        <a:rPr lang="en-US" sz="240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lang="en-US" sz="2400" b="0" i="1" baseline="0">
                      <a:latin typeface="Cambria Math" panose="02040503050406030204" pitchFamily="18" charset="0"/>
                    </a:rPr>
                    <m:t>)/</m:t>
                  </m:r>
                  <m:sSup>
                    <m:sSupPr>
                      <m:ctrlPr>
                        <a:rPr lang="en-US" sz="24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400" i="1" baseline="0">
                          <a:latin typeface="Cambria Math" panose="02040503050406030204" pitchFamily="18" charset="0"/>
                        </a:rPr>
                        <m:t>𝜎</m:t>
                      </m:r>
                    </m:e>
                    <m:sup>
                      <m:r>
                        <a:rPr lang="en-US" sz="2400" i="0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r>
                <a:rPr lang="en-US" sz="2400" baseline="0"/>
                <a:t> = (19*28.997)/0.0004 =</a:t>
              </a:r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9220F424-B9E5-4F78-8281-AD46B97942F1}"/>
                </a:ext>
              </a:extLst>
            </xdr:cNvPr>
            <xdr:cNvSpPr txBox="1"/>
          </xdr:nvSpPr>
          <xdr:spPr>
            <a:xfrm>
              <a:off x="13906501" y="11858625"/>
              <a:ext cx="3917156" cy="10715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i="0" baseline="0">
                  <a:latin typeface="Cambria Math" panose="02040503050406030204" pitchFamily="18" charset="0"/>
                </a:rPr>
                <a:t>𝑥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400" i="0" baseline="0">
                  <a:latin typeface="Cambria Math" panose="02040503050406030204" pitchFamily="18" charset="0"/>
                </a:rPr>
                <a:t>2</a:t>
              </a:r>
              <a:r>
                <a:rPr lang="en-US" sz="2400" baseline="0"/>
                <a:t>=((n-1)*</a:t>
              </a:r>
              <a:r>
                <a:rPr lang="en-US" sz="2400" i="0" baseline="0">
                  <a:latin typeface="Cambria Math" panose="02040503050406030204" pitchFamily="18" charset="0"/>
                </a:rPr>
                <a:t>𝑠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400" i="0" baseline="0">
                  <a:latin typeface="Cambria Math" panose="02040503050406030204" pitchFamily="18" charset="0"/>
                </a:rPr>
                <a:t>2</a:t>
              </a:r>
              <a:r>
                <a:rPr lang="en-US" sz="2400" b="0" i="0" baseline="0">
                  <a:latin typeface="Cambria Math" panose="02040503050406030204" pitchFamily="18" charset="0"/>
                </a:rPr>
                <a:t>)/</a:t>
              </a:r>
              <a:r>
                <a:rPr lang="en-US" sz="2400" i="0" baseline="0">
                  <a:latin typeface="Cambria Math" panose="02040503050406030204" pitchFamily="18" charset="0"/>
                </a:rPr>
                <a:t>𝜎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400" i="0" baseline="0">
                  <a:latin typeface="Cambria Math" panose="02040503050406030204" pitchFamily="18" charset="0"/>
                </a:rPr>
                <a:t>2</a:t>
              </a:r>
              <a:r>
                <a:rPr lang="en-US" sz="2400" baseline="0"/>
                <a:t> = (19*28.997)/0.0004 =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13607</xdr:colOff>
      <xdr:row>38</xdr:row>
      <xdr:rowOff>68035</xdr:rowOff>
    </xdr:from>
    <xdr:to>
      <xdr:col>8</xdr:col>
      <xdr:colOff>1060620</xdr:colOff>
      <xdr:row>50</xdr:row>
      <xdr:rowOff>2720</xdr:rowOff>
    </xdr:to>
    <xdr:pic>
      <xdr:nvPicPr>
        <xdr:cNvPr id="18" name="Picture 17" descr="Sampling distribution of the F and t statistic - ANOVA">
          <a:extLst>
            <a:ext uri="{FF2B5EF4-FFF2-40B4-BE49-F238E27FC236}">
              <a16:creationId xmlns:a16="http://schemas.microsoft.com/office/drawing/2014/main" id="{69696BA8-6086-448C-B313-1CBBEF8AE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1057" y="11021785"/>
          <a:ext cx="6695338" cy="311603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6</xdr:col>
      <xdr:colOff>441553</xdr:colOff>
      <xdr:row>47</xdr:row>
      <xdr:rowOff>95250</xdr:rowOff>
    </xdr:from>
    <xdr:to>
      <xdr:col>6</xdr:col>
      <xdr:colOff>690563</xdr:colOff>
      <xdr:row>53</xdr:row>
      <xdr:rowOff>23812</xdr:rowOff>
    </xdr:to>
    <xdr:sp macro="" textlink="">
      <xdr:nvSpPr>
        <xdr:cNvPr id="19" name="Arrow: Up-Down 18">
          <a:extLst>
            <a:ext uri="{FF2B5EF4-FFF2-40B4-BE49-F238E27FC236}">
              <a16:creationId xmlns:a16="http://schemas.microsoft.com/office/drawing/2014/main" id="{4432AA67-12AB-41E3-AE57-A66CFA25BFCC}"/>
            </a:ext>
          </a:extLst>
        </xdr:cNvPr>
        <xdr:cNvSpPr/>
      </xdr:nvSpPr>
      <xdr:spPr>
        <a:xfrm>
          <a:off x="5832703" y="13182600"/>
          <a:ext cx="249010" cy="1062037"/>
        </a:xfrm>
        <a:prstGeom prst="upDown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1492022</xdr:colOff>
      <xdr:row>48</xdr:row>
      <xdr:rowOff>40142</xdr:rowOff>
    </xdr:from>
    <xdr:to>
      <xdr:col>7</xdr:col>
      <xdr:colOff>1702593</xdr:colOff>
      <xdr:row>52</xdr:row>
      <xdr:rowOff>95249</xdr:rowOff>
    </xdr:to>
    <xdr:sp macro="" textlink="">
      <xdr:nvSpPr>
        <xdr:cNvPr id="20" name="Arrow: Up-Down 19">
          <a:extLst>
            <a:ext uri="{FF2B5EF4-FFF2-40B4-BE49-F238E27FC236}">
              <a16:creationId xmlns:a16="http://schemas.microsoft.com/office/drawing/2014/main" id="{FB6DD669-2B12-4640-B722-0C1F0E47D109}"/>
            </a:ext>
          </a:extLst>
        </xdr:cNvPr>
        <xdr:cNvSpPr/>
      </xdr:nvSpPr>
      <xdr:spPr>
        <a:xfrm>
          <a:off x="7864247" y="13308467"/>
          <a:ext cx="210571" cy="817107"/>
        </a:xfrm>
        <a:prstGeom prst="up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933109</xdr:colOff>
      <xdr:row>45</xdr:row>
      <xdr:rowOff>175873</xdr:rowOff>
    </xdr:from>
    <xdr:to>
      <xdr:col>8</xdr:col>
      <xdr:colOff>738188</xdr:colOff>
      <xdr:row>47</xdr:row>
      <xdr:rowOff>130969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C6725382-1BEE-47D7-B695-DC5A4F54D4C2}"/>
            </a:ext>
          </a:extLst>
        </xdr:cNvPr>
        <xdr:cNvSpPr txBox="1"/>
      </xdr:nvSpPr>
      <xdr:spPr>
        <a:xfrm>
          <a:off x="7302953" y="12641717"/>
          <a:ext cx="1543391" cy="3360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1,377,358</a:t>
          </a:r>
        </a:p>
      </xdr:txBody>
    </xdr:sp>
    <xdr:clientData/>
  </xdr:twoCellAnchor>
  <xdr:twoCellAnchor>
    <xdr:from>
      <xdr:col>6</xdr:col>
      <xdr:colOff>97629</xdr:colOff>
      <xdr:row>45</xdr:row>
      <xdr:rowOff>117702</xdr:rowOff>
    </xdr:from>
    <xdr:to>
      <xdr:col>7</xdr:col>
      <xdr:colOff>297655</xdr:colOff>
      <xdr:row>47</xdr:row>
      <xdr:rowOff>95250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925D2BF-48F8-44E6-BEA1-E5D53E5CBA57}"/>
            </a:ext>
          </a:extLst>
        </xdr:cNvPr>
        <xdr:cNvSpPr txBox="1"/>
      </xdr:nvSpPr>
      <xdr:spPr>
        <a:xfrm>
          <a:off x="5488779" y="12833577"/>
          <a:ext cx="1181101" cy="3490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36.1909</a:t>
          </a:r>
        </a:p>
      </xdr:txBody>
    </xdr:sp>
    <xdr:clientData/>
  </xdr:twoCellAnchor>
  <xdr:twoCellAnchor>
    <xdr:from>
      <xdr:col>7</xdr:col>
      <xdr:colOff>1014753</xdr:colOff>
      <xdr:row>42</xdr:row>
      <xdr:rowOff>94910</xdr:rowOff>
    </xdr:from>
    <xdr:to>
      <xdr:col>8</xdr:col>
      <xdr:colOff>189479</xdr:colOff>
      <xdr:row>43</xdr:row>
      <xdr:rowOff>158862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3E960924-CEA2-4A1B-85AD-88E7EC175F9A}"/>
            </a:ext>
          </a:extLst>
        </xdr:cNvPr>
        <xdr:cNvSpPr txBox="1"/>
      </xdr:nvSpPr>
      <xdr:spPr>
        <a:xfrm>
          <a:off x="7386978" y="12239285"/>
          <a:ext cx="908276" cy="2544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Test</a:t>
          </a:r>
        </a:p>
      </xdr:txBody>
    </xdr:sp>
    <xdr:clientData/>
  </xdr:twoCellAnchor>
  <xdr:twoCellAnchor>
    <xdr:from>
      <xdr:col>6</xdr:col>
      <xdr:colOff>141513</xdr:colOff>
      <xdr:row>42</xdr:row>
      <xdr:rowOff>130627</xdr:rowOff>
    </xdr:from>
    <xdr:to>
      <xdr:col>7</xdr:col>
      <xdr:colOff>226217</xdr:colOff>
      <xdr:row>44</xdr:row>
      <xdr:rowOff>47624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C295157-10AE-4094-81A2-95362B57D497}"/>
            </a:ext>
          </a:extLst>
        </xdr:cNvPr>
        <xdr:cNvSpPr txBox="1"/>
      </xdr:nvSpPr>
      <xdr:spPr>
        <a:xfrm>
          <a:off x="5532663" y="12275002"/>
          <a:ext cx="1065779" cy="2979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Critical</a:t>
          </a:r>
        </a:p>
      </xdr:txBody>
    </xdr:sp>
    <xdr:clientData/>
  </xdr:twoCellAnchor>
  <xdr:twoCellAnchor>
    <xdr:from>
      <xdr:col>7</xdr:col>
      <xdr:colOff>182675</xdr:colOff>
      <xdr:row>52</xdr:row>
      <xdr:rowOff>96950</xdr:rowOff>
    </xdr:from>
    <xdr:to>
      <xdr:col>8</xdr:col>
      <xdr:colOff>976313</xdr:colOff>
      <xdr:row>54</xdr:row>
      <xdr:rowOff>83344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14260123-3AA4-48A6-90FB-8091E043E6E5}"/>
            </a:ext>
          </a:extLst>
        </xdr:cNvPr>
        <xdr:cNvSpPr txBox="1"/>
      </xdr:nvSpPr>
      <xdr:spPr>
        <a:xfrm>
          <a:off x="6554900" y="14127275"/>
          <a:ext cx="2527188" cy="367394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Reject</a:t>
          </a:r>
          <a:r>
            <a:rPr lang="en-US" sz="2000" baseline="0"/>
            <a:t> Ho</a:t>
          </a:r>
          <a:endParaRPr lang="en-US" sz="2000"/>
        </a:p>
      </xdr:txBody>
    </xdr:sp>
    <xdr:clientData/>
  </xdr:twoCellAnchor>
  <xdr:twoCellAnchor>
    <xdr:from>
      <xdr:col>3</xdr:col>
      <xdr:colOff>405493</xdr:colOff>
      <xdr:row>51</xdr:row>
      <xdr:rowOff>13607</xdr:rowOff>
    </xdr:from>
    <xdr:to>
      <xdr:col>6</xdr:col>
      <xdr:colOff>416719</xdr:colOff>
      <xdr:row>52</xdr:row>
      <xdr:rowOff>189138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47B40907-D8CB-46A2-B39B-CB4F940D747A}"/>
            </a:ext>
          </a:extLst>
        </xdr:cNvPr>
        <xdr:cNvSpPr txBox="1"/>
      </xdr:nvSpPr>
      <xdr:spPr>
        <a:xfrm>
          <a:off x="2862943" y="13853432"/>
          <a:ext cx="2944926" cy="366031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Do</a:t>
          </a:r>
          <a:r>
            <a:rPr lang="en-US" sz="2000" baseline="0"/>
            <a:t> not Reject Ho</a:t>
          </a:r>
          <a:endParaRPr lang="en-US" sz="20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769983</xdr:colOff>
      <xdr:row>2</xdr:row>
      <xdr:rowOff>177800</xdr:rowOff>
    </xdr:from>
    <xdr:to>
      <xdr:col>8</xdr:col>
      <xdr:colOff>149678</xdr:colOff>
      <xdr:row>7</xdr:row>
      <xdr:rowOff>117022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90AF832-9552-4619-B3AD-2F603936D342}"/>
            </a:ext>
          </a:extLst>
        </xdr:cNvPr>
        <xdr:cNvSpPr/>
      </xdr:nvSpPr>
      <xdr:spPr>
        <a:xfrm>
          <a:off x="2313033" y="558800"/>
          <a:ext cx="5751920" cy="89172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5  </a:t>
          </a:r>
        </a:p>
      </xdr:txBody>
    </xdr:sp>
    <xdr:clientData/>
  </xdr:twoCellAnchor>
  <xdr:twoCellAnchor>
    <xdr:from>
      <xdr:col>0</xdr:col>
      <xdr:colOff>424908</xdr:colOff>
      <xdr:row>1</xdr:row>
      <xdr:rowOff>168366</xdr:rowOff>
    </xdr:from>
    <xdr:to>
      <xdr:col>2</xdr:col>
      <xdr:colOff>340179</xdr:colOff>
      <xdr:row>8</xdr:row>
      <xdr:rowOff>54430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2E64D0-8ECC-490C-A9C4-F182410C3BFF}"/>
            </a:ext>
          </a:extLst>
        </xdr:cNvPr>
        <xdr:cNvSpPr/>
      </xdr:nvSpPr>
      <xdr:spPr>
        <a:xfrm>
          <a:off x="424908" y="358866"/>
          <a:ext cx="1458321" cy="121956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557894</xdr:colOff>
      <xdr:row>4</xdr:row>
      <xdr:rowOff>59872</xdr:rowOff>
    </xdr:from>
    <xdr:to>
      <xdr:col>9</xdr:col>
      <xdr:colOff>586922</xdr:colOff>
      <xdr:row>44</xdr:row>
      <xdr:rowOff>133531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7F166BA-72CB-46AB-B6FF-410E3A658D35}"/>
            </a:ext>
          </a:extLst>
        </xdr:cNvPr>
        <xdr:cNvCxnSpPr/>
      </xdr:nvCxnSpPr>
      <xdr:spPr>
        <a:xfrm>
          <a:off x="9387569" y="821872"/>
          <a:ext cx="29028" cy="1460880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13608</xdr:colOff>
      <xdr:row>9</xdr:row>
      <xdr:rowOff>108857</xdr:rowOff>
    </xdr:from>
    <xdr:to>
      <xdr:col>9</xdr:col>
      <xdr:colOff>68035</xdr:colOff>
      <xdr:row>14</xdr:row>
      <xdr:rowOff>272143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C1CAC63-1780-4798-80F7-75C0D9E72C55}"/>
            </a:ext>
          </a:extLst>
        </xdr:cNvPr>
        <xdr:cNvSpPr txBox="1"/>
      </xdr:nvSpPr>
      <xdr:spPr>
        <a:xfrm>
          <a:off x="623208" y="1823357"/>
          <a:ext cx="8274502" cy="16587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0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The mean of  the original sample was 176 and the standard deviation of that sample was of 12.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0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After some adjustment work, a new sample was taken. Here are the values of that sample:</a:t>
          </a:r>
          <a:endParaRPr lang="en-US" sz="2000">
            <a:effectLst/>
            <a:latin typeface="Lucida Bright" panose="02040602050505020304" pitchFamily="18" charset="0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583407</xdr:colOff>
      <xdr:row>20</xdr:row>
      <xdr:rowOff>122463</xdr:rowOff>
    </xdr:from>
    <xdr:to>
      <xdr:col>9</xdr:col>
      <xdr:colOff>122464</xdr:colOff>
      <xdr:row>25</xdr:row>
      <xdr:rowOff>244929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74E3CC0-D7F3-40DF-91C1-D36C40210A4B}"/>
            </a:ext>
          </a:extLst>
        </xdr:cNvPr>
        <xdr:cNvSpPr txBox="1"/>
      </xdr:nvSpPr>
      <xdr:spPr>
        <a:xfrm>
          <a:off x="583407" y="5373119"/>
          <a:ext cx="8361588" cy="1860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000">
              <a:effectLst/>
              <a:latin typeface="Lucida Bright" panose="02040602050505020304" pitchFamily="18" charset="0"/>
              <a:ea typeface="Calibri"/>
              <a:cs typeface="Times New Roman"/>
            </a:rPr>
            <a:t>Test whether</a:t>
          </a:r>
          <a:r>
            <a:rPr lang="en-US" sz="20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 there a sufficient evidence to conclude that the adjustment work had an effect on the standard deviation (either up or down)?,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0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Test at </a:t>
          </a:r>
          <a:r>
            <a:rPr lang="el-GR" sz="2000" baseline="0">
              <a:effectLst/>
              <a:latin typeface="+mn-lt"/>
              <a:ea typeface="Calibri"/>
              <a:cs typeface="Times New Roman"/>
            </a:rPr>
            <a:t>α</a:t>
          </a:r>
          <a:r>
            <a:rPr lang="en-US" sz="20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 =0.01  </a:t>
          </a:r>
        </a:p>
      </xdr:txBody>
    </xdr:sp>
    <xdr:clientData/>
  </xdr:twoCellAnchor>
  <xdr:twoCellAnchor>
    <xdr:from>
      <xdr:col>1</xdr:col>
      <xdr:colOff>1</xdr:colOff>
      <xdr:row>26</xdr:row>
      <xdr:rowOff>272143</xdr:rowOff>
    </xdr:from>
    <xdr:to>
      <xdr:col>9</xdr:col>
      <xdr:colOff>107156</xdr:colOff>
      <xdr:row>33</xdr:row>
      <xdr:rowOff>214312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367E1EC-0E95-44F4-BB8E-2B19DD6DB9F0}"/>
            </a:ext>
          </a:extLst>
        </xdr:cNvPr>
        <xdr:cNvSpPr txBox="1"/>
      </xdr:nvSpPr>
      <xdr:spPr>
        <a:xfrm>
          <a:off x="607220" y="7642112"/>
          <a:ext cx="8322467" cy="304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Calculate: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Critical Value(s)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Test Statistic(s)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c) Should Ho be rejected: Yes or No 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/>
        </a:p>
      </xdr:txBody>
    </xdr:sp>
    <xdr:clientData/>
  </xdr:twoCellAnchor>
  <xdr:twoCellAnchor>
    <xdr:from>
      <xdr:col>9</xdr:col>
      <xdr:colOff>1083469</xdr:colOff>
      <xdr:row>2</xdr:row>
      <xdr:rowOff>107156</xdr:rowOff>
    </xdr:from>
    <xdr:to>
      <xdr:col>12</xdr:col>
      <xdr:colOff>1516966</xdr:colOff>
      <xdr:row>6</xdr:row>
      <xdr:rowOff>186984</xdr:rowOff>
    </xdr:to>
    <xdr:sp macro="" textlink="">
      <xdr:nvSpPr>
        <xdr:cNvPr id="9" name="Rounded Rectangle 3">
          <a:extLst>
            <a:ext uri="{FF2B5EF4-FFF2-40B4-BE49-F238E27FC236}">
              <a16:creationId xmlns:a16="http://schemas.microsoft.com/office/drawing/2014/main" id="{734653E7-A986-47DA-8960-1F417F28D9A7}"/>
            </a:ext>
          </a:extLst>
        </xdr:cNvPr>
        <xdr:cNvSpPr/>
      </xdr:nvSpPr>
      <xdr:spPr>
        <a:xfrm>
          <a:off x="9906000" y="488156"/>
          <a:ext cx="4445904" cy="84182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10</xdr:col>
      <xdr:colOff>464344</xdr:colOff>
      <xdr:row>26</xdr:row>
      <xdr:rowOff>11906</xdr:rowOff>
    </xdr:from>
    <xdr:to>
      <xdr:col>13</xdr:col>
      <xdr:colOff>333375</xdr:colOff>
      <xdr:row>28</xdr:row>
      <xdr:rowOff>125866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BCED01A-4DF6-476C-BB72-D67B87F1771A}"/>
            </a:ext>
          </a:extLst>
        </xdr:cNvPr>
        <xdr:cNvSpPr txBox="1"/>
      </xdr:nvSpPr>
      <xdr:spPr>
        <a:xfrm>
          <a:off x="10406063" y="7822406"/>
          <a:ext cx="6143625" cy="11140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000" baseline="0">
              <a:effectLst/>
              <a:latin typeface="+mn-lt"/>
              <a:ea typeface="Calibri"/>
              <a:cs typeface="Times New Roman"/>
            </a:rPr>
            <a:t>Sample Variance = 26.61</a:t>
          </a: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endParaRPr lang="en-US" sz="2000" baseline="0"/>
        </a:p>
      </xdr:txBody>
    </xdr:sp>
    <xdr:clientData/>
  </xdr:twoCellAnchor>
  <xdr:twoCellAnchor>
    <xdr:from>
      <xdr:col>10</xdr:col>
      <xdr:colOff>559594</xdr:colOff>
      <xdr:row>28</xdr:row>
      <xdr:rowOff>345282</xdr:rowOff>
    </xdr:from>
    <xdr:to>
      <xdr:col>13</xdr:col>
      <xdr:colOff>428625</xdr:colOff>
      <xdr:row>31</xdr:row>
      <xdr:rowOff>297656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9CA5F5F3-B15A-4C5A-A1E4-9000C1A320FE}"/>
                </a:ext>
              </a:extLst>
            </xdr:cNvPr>
            <xdr:cNvSpPr txBox="1"/>
          </xdr:nvSpPr>
          <xdr:spPr>
            <a:xfrm>
              <a:off x="10501313" y="9155907"/>
              <a:ext cx="6143625" cy="119062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400">
                  <a:effectLst/>
                  <a:latin typeface="+mn-lt"/>
                  <a:ea typeface="Calibri"/>
                  <a:cs typeface="Times New Roman"/>
                </a:rPr>
                <a:t>Ho:</a:t>
              </a:r>
              <a:r>
                <a:rPr lang="en-US" sz="2400" baseline="0">
                  <a:effectLst/>
                  <a:latin typeface="+mn-lt"/>
                  <a:ea typeface="Calibri"/>
                  <a:cs typeface="Times New Roman"/>
                </a:rPr>
                <a:t> 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400" i="1" baseline="0">
                          <a:solidFill>
                            <a:srgbClr val="836967"/>
                          </a:solidFill>
                          <a:effectLst/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400" i="1" baseline="0">
                          <a:effectLst/>
                          <a:latin typeface="Cambria Math" panose="02040503050406030204" pitchFamily="18" charset="0"/>
                        </a:rPr>
                        <m:t>𝜎</m:t>
                      </m:r>
                    </m:e>
                    <m:sup>
                      <m:r>
                        <a:rPr lang="en-US" sz="2400" i="1" baseline="0">
                          <a:effectLst/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lang="en-US" sz="2400" b="0" i="1" baseline="0">
                      <a:effectLst/>
                      <a:latin typeface="Cambria Math" panose="02040503050406030204" pitchFamily="18" charset="0"/>
                    </a:rPr>
                    <m:t>=144</m:t>
                  </m:r>
                </m:oMath>
              </a14:m>
              <a:endParaRPr lang="en-US" sz="24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Ha: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e>
                    <m:sup>
                      <m: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p>
                  </m:sSup>
                  <m:r>
                    <a:rPr lang="en-US" sz="2400" b="0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≠</m:t>
                  </m:r>
                  <m:r>
                    <a:rPr lang="en-US" sz="2400" b="0" i="0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144</m:t>
                  </m:r>
                </m:oMath>
              </a14:m>
              <a:endParaRPr lang="en-US" sz="2400">
                <a:effectLst/>
                <a:latin typeface="+mn-lt"/>
                <a:ea typeface="Calibri"/>
                <a:cs typeface="Times New Roman"/>
              </a:endParaRPr>
            </a:p>
            <a:p>
              <a:endParaRPr lang="en-US" sz="2000" baseline="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9CA5F5F3-B15A-4C5A-A1E4-9000C1A320FE}"/>
                </a:ext>
              </a:extLst>
            </xdr:cNvPr>
            <xdr:cNvSpPr txBox="1"/>
          </xdr:nvSpPr>
          <xdr:spPr>
            <a:xfrm>
              <a:off x="10501313" y="9155907"/>
              <a:ext cx="6143625" cy="119062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400">
                  <a:effectLst/>
                  <a:latin typeface="+mn-lt"/>
                  <a:ea typeface="Calibri"/>
                  <a:cs typeface="Times New Roman"/>
                </a:rPr>
                <a:t>Ho:</a:t>
              </a:r>
              <a:r>
                <a:rPr lang="en-US" sz="2400" baseline="0">
                  <a:effectLst/>
                  <a:latin typeface="+mn-lt"/>
                  <a:ea typeface="Calibri"/>
                  <a:cs typeface="Times New Roman"/>
                </a:rPr>
                <a:t> </a:t>
              </a:r>
              <a:r>
                <a:rPr lang="en-US" sz="2400" i="0" baseline="0">
                  <a:effectLst/>
                  <a:latin typeface="Cambria Math" panose="02040503050406030204" pitchFamily="18" charset="0"/>
                </a:rPr>
                <a:t>𝜎</a:t>
              </a:r>
              <a:r>
                <a:rPr lang="en-US" sz="2400" i="0" baseline="0">
                  <a:solidFill>
                    <a:srgbClr val="836967"/>
                  </a:solidFill>
                  <a:effectLst/>
                  <a:latin typeface="Cambria Math" panose="02040503050406030204" pitchFamily="18" charset="0"/>
                </a:rPr>
                <a:t>^</a:t>
              </a:r>
              <a:r>
                <a:rPr lang="en-US" sz="2400" i="0" baseline="0">
                  <a:effectLst/>
                  <a:latin typeface="Cambria Math" panose="02040503050406030204" pitchFamily="18" charset="0"/>
                </a:rPr>
                <a:t>2</a:t>
              </a:r>
              <a:r>
                <a:rPr lang="en-US" sz="2400" b="0" i="0" baseline="0">
                  <a:effectLst/>
                  <a:latin typeface="Cambria Math" panose="02040503050406030204" pitchFamily="18" charset="0"/>
                </a:rPr>
                <a:t>=144</a:t>
              </a:r>
              <a:endParaRPr lang="en-US" sz="24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n-US" sz="24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Ha: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𝜎〗^2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≠144</a:t>
              </a:r>
              <a:endParaRPr lang="en-US" sz="2400">
                <a:effectLst/>
                <a:latin typeface="+mn-lt"/>
                <a:ea typeface="Calibri"/>
                <a:cs typeface="Times New Roman"/>
              </a:endParaRPr>
            </a:p>
            <a:p>
              <a:endParaRPr lang="en-US" sz="2000" baseline="0"/>
            </a:p>
          </xdr:txBody>
        </xdr:sp>
      </mc:Fallback>
    </mc:AlternateContent>
    <xdr:clientData/>
  </xdr:twoCellAnchor>
  <xdr:twoCellAnchor>
    <xdr:from>
      <xdr:col>10</xdr:col>
      <xdr:colOff>522174</xdr:colOff>
      <xdr:row>32</xdr:row>
      <xdr:rowOff>325212</xdr:rowOff>
    </xdr:from>
    <xdr:to>
      <xdr:col>13</xdr:col>
      <xdr:colOff>391205</xdr:colOff>
      <xdr:row>34</xdr:row>
      <xdr:rowOff>180295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7C4FE739-9B96-4FB6-A197-7155662E639C}"/>
            </a:ext>
          </a:extLst>
        </xdr:cNvPr>
        <xdr:cNvSpPr txBox="1"/>
      </xdr:nvSpPr>
      <xdr:spPr>
        <a:xfrm>
          <a:off x="10463893" y="10802712"/>
          <a:ext cx="6143625" cy="748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/>
            <a:t>d.f. =  12 - 1= 11</a:t>
          </a:r>
        </a:p>
      </xdr:txBody>
    </xdr:sp>
    <xdr:clientData/>
  </xdr:twoCellAnchor>
  <xdr:twoCellAnchor>
    <xdr:from>
      <xdr:col>10</xdr:col>
      <xdr:colOff>511968</xdr:colOff>
      <xdr:row>35</xdr:row>
      <xdr:rowOff>90147</xdr:rowOff>
    </xdr:from>
    <xdr:to>
      <xdr:col>13</xdr:col>
      <xdr:colOff>380999</xdr:colOff>
      <xdr:row>35</xdr:row>
      <xdr:rowOff>904874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204A8D7C-C334-4EBF-995C-3216E1077EA3}"/>
            </a:ext>
          </a:extLst>
        </xdr:cNvPr>
        <xdr:cNvSpPr txBox="1"/>
      </xdr:nvSpPr>
      <xdr:spPr>
        <a:xfrm>
          <a:off x="10453687" y="11889241"/>
          <a:ext cx="6143625" cy="8147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l-GR" sz="2400" baseline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400" baseline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= 0.01</a:t>
          </a:r>
          <a:endParaRPr lang="en-US" sz="2400" baseline="0"/>
        </a:p>
      </xdr:txBody>
    </xdr:sp>
    <xdr:clientData/>
  </xdr:twoCellAnchor>
  <xdr:twoCellAnchor>
    <xdr:from>
      <xdr:col>10</xdr:col>
      <xdr:colOff>571501</xdr:colOff>
      <xdr:row>36</xdr:row>
      <xdr:rowOff>226218</xdr:rowOff>
    </xdr:from>
    <xdr:to>
      <xdr:col>13</xdr:col>
      <xdr:colOff>440532</xdr:colOff>
      <xdr:row>38</xdr:row>
      <xdr:rowOff>95250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C004CEF4-C7CA-43BA-AFD4-FD7A90C90A78}"/>
            </a:ext>
          </a:extLst>
        </xdr:cNvPr>
        <xdr:cNvSpPr txBox="1"/>
      </xdr:nvSpPr>
      <xdr:spPr>
        <a:xfrm>
          <a:off x="10513220" y="13049249"/>
          <a:ext cx="6143625" cy="750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/>
            <a:t>CHISQ.INV (0.99, 11) =</a:t>
          </a:r>
        </a:p>
      </xdr:txBody>
    </xdr:sp>
    <xdr:clientData/>
  </xdr:twoCellAnchor>
  <xdr:twoCellAnchor>
    <xdr:from>
      <xdr:col>10</xdr:col>
      <xdr:colOff>535781</xdr:colOff>
      <xdr:row>39</xdr:row>
      <xdr:rowOff>166685</xdr:rowOff>
    </xdr:from>
    <xdr:to>
      <xdr:col>13</xdr:col>
      <xdr:colOff>404812</xdr:colOff>
      <xdr:row>42</xdr:row>
      <xdr:rowOff>95247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B01A1C7D-8109-4BA1-8CD7-94F4E4378365}"/>
                </a:ext>
              </a:extLst>
            </xdr:cNvPr>
            <xdr:cNvSpPr txBox="1"/>
          </xdr:nvSpPr>
          <xdr:spPr>
            <a:xfrm>
              <a:off x="10477500" y="14061279"/>
              <a:ext cx="6143625" cy="79771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en-US" sz="24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400" i="1" baseline="0">
                          <a:latin typeface="Cambria Math" panose="02040503050406030204" pitchFamily="18" charset="0"/>
                        </a:rPr>
                        <m:t>𝑥</m:t>
                      </m:r>
                    </m:e>
                    <m:sup>
                      <m:r>
                        <a:rPr lang="en-US" sz="2400" i="0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r>
                <a:rPr lang="en-US" sz="2400" baseline="0"/>
                <a:t>=((n-1)*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4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400" i="1" baseline="0">
                          <a:latin typeface="Cambria Math" panose="02040503050406030204" pitchFamily="18" charset="0"/>
                        </a:rPr>
                        <m:t>𝑠</m:t>
                      </m:r>
                    </m:e>
                    <m:sup>
                      <m:r>
                        <a:rPr lang="en-US" sz="240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lang="en-US" sz="2400" b="0" i="1" baseline="0">
                      <a:latin typeface="Cambria Math" panose="02040503050406030204" pitchFamily="18" charset="0"/>
                    </a:rPr>
                    <m:t>)/</m:t>
                  </m:r>
                  <m:sSup>
                    <m:sSupPr>
                      <m:ctrlPr>
                        <a:rPr lang="en-US" sz="24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400" i="1" baseline="0">
                          <a:latin typeface="Cambria Math" panose="02040503050406030204" pitchFamily="18" charset="0"/>
                        </a:rPr>
                        <m:t>𝜎</m:t>
                      </m:r>
                    </m:e>
                    <m:sup>
                      <m:r>
                        <a:rPr lang="en-US" sz="2400" i="0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r>
                <a:rPr lang="en-US" sz="2400" baseline="0"/>
                <a:t> = (11*26.61)/144 =</a:t>
              </a:r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B01A1C7D-8109-4BA1-8CD7-94F4E4378365}"/>
                </a:ext>
              </a:extLst>
            </xdr:cNvPr>
            <xdr:cNvSpPr txBox="1"/>
          </xdr:nvSpPr>
          <xdr:spPr>
            <a:xfrm>
              <a:off x="10477500" y="14061279"/>
              <a:ext cx="6143625" cy="79771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i="0" baseline="0">
                  <a:latin typeface="Cambria Math" panose="02040503050406030204" pitchFamily="18" charset="0"/>
                </a:rPr>
                <a:t>𝑥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400" i="0" baseline="0">
                  <a:latin typeface="Cambria Math" panose="02040503050406030204" pitchFamily="18" charset="0"/>
                </a:rPr>
                <a:t>2</a:t>
              </a:r>
              <a:r>
                <a:rPr lang="en-US" sz="2400" baseline="0"/>
                <a:t>=((n-1)*</a:t>
              </a:r>
              <a:r>
                <a:rPr lang="en-US" sz="2400" i="0" baseline="0">
                  <a:latin typeface="Cambria Math" panose="02040503050406030204" pitchFamily="18" charset="0"/>
                </a:rPr>
                <a:t>𝑠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400" i="0" baseline="0">
                  <a:latin typeface="Cambria Math" panose="02040503050406030204" pitchFamily="18" charset="0"/>
                </a:rPr>
                <a:t>2</a:t>
              </a:r>
              <a:r>
                <a:rPr lang="en-US" sz="2400" b="0" i="0" baseline="0">
                  <a:latin typeface="Cambria Math" panose="02040503050406030204" pitchFamily="18" charset="0"/>
                </a:rPr>
                <a:t>)/</a:t>
              </a:r>
              <a:r>
                <a:rPr lang="en-US" sz="2400" i="0" baseline="0">
                  <a:latin typeface="Cambria Math" panose="02040503050406030204" pitchFamily="18" charset="0"/>
                </a:rPr>
                <a:t>𝜎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400" i="0" baseline="0">
                  <a:latin typeface="Cambria Math" panose="02040503050406030204" pitchFamily="18" charset="0"/>
                </a:rPr>
                <a:t>2</a:t>
              </a:r>
              <a:r>
                <a:rPr lang="en-US" sz="2400" baseline="0"/>
                <a:t> = (11*26.61)/144 =</a:t>
              </a:r>
            </a:p>
          </xdr:txBody>
        </xdr:sp>
      </mc:Fallback>
    </mc:AlternateContent>
    <xdr:clientData/>
  </xdr:twoCellAnchor>
  <xdr:twoCellAnchor>
    <xdr:from>
      <xdr:col>13</xdr:col>
      <xdr:colOff>714375</xdr:colOff>
      <xdr:row>26</xdr:row>
      <xdr:rowOff>59531</xdr:rowOff>
    </xdr:from>
    <xdr:to>
      <xdr:col>17</xdr:col>
      <xdr:colOff>676274</xdr:colOff>
      <xdr:row>29</xdr:row>
      <xdr:rowOff>86745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AB56B887-14A8-41A8-8EC1-83AE4542367A}"/>
            </a:ext>
          </a:extLst>
        </xdr:cNvPr>
        <xdr:cNvSpPr txBox="1"/>
      </xdr:nvSpPr>
      <xdr:spPr>
        <a:xfrm>
          <a:off x="16930688" y="7870031"/>
          <a:ext cx="3581399" cy="14678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000">
              <a:effectLst/>
              <a:latin typeface="+mn-lt"/>
              <a:ea typeface="Calibri"/>
              <a:cs typeface="Times New Roman"/>
            </a:rPr>
            <a:t>Original</a:t>
          </a:r>
          <a:r>
            <a:rPr lang="en-US" sz="2000" baseline="0">
              <a:effectLst/>
              <a:latin typeface="+mn-lt"/>
              <a:ea typeface="Calibri"/>
              <a:cs typeface="Times New Roman"/>
            </a:rPr>
            <a:t> Sample</a:t>
          </a:r>
          <a:r>
            <a:rPr lang="en-US" sz="2000">
              <a:effectLst/>
              <a:latin typeface="+mn-lt"/>
              <a:ea typeface="Calibri"/>
              <a:cs typeface="Times New Roman"/>
            </a:rPr>
            <a:t> Standard</a:t>
          </a:r>
          <a:r>
            <a:rPr lang="en-US" sz="2000" baseline="0">
              <a:effectLst/>
              <a:latin typeface="+mn-lt"/>
              <a:ea typeface="Calibri"/>
              <a:cs typeface="Times New Roman"/>
            </a:rPr>
            <a:t> Deviation = 12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000" baseline="0">
              <a:effectLst/>
              <a:latin typeface="+mn-lt"/>
              <a:ea typeface="Calibri"/>
              <a:cs typeface="Times New Roman"/>
            </a:rPr>
            <a:t> Original Sample Variance = 144</a:t>
          </a: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endParaRPr lang="en-US" sz="2000" baseline="0"/>
        </a:p>
      </xdr:txBody>
    </xdr:sp>
    <xdr:clientData/>
  </xdr:twoCellAnchor>
  <xdr:twoCellAnchor editAs="oneCell">
    <xdr:from>
      <xdr:col>1</xdr:col>
      <xdr:colOff>143896</xdr:colOff>
      <xdr:row>39</xdr:row>
      <xdr:rowOff>192200</xdr:rowOff>
    </xdr:from>
    <xdr:to>
      <xdr:col>7</xdr:col>
      <xdr:colOff>897335</xdr:colOff>
      <xdr:row>54</xdr:row>
      <xdr:rowOff>79260</xdr:rowOff>
    </xdr:to>
    <xdr:pic>
      <xdr:nvPicPr>
        <xdr:cNvPr id="32" name="Picture 31" descr="Sampling distribution of the F and t statistic - ANOVA">
          <a:extLst>
            <a:ext uri="{FF2B5EF4-FFF2-40B4-BE49-F238E27FC236}">
              <a16:creationId xmlns:a16="http://schemas.microsoft.com/office/drawing/2014/main" id="{F8EF7075-1140-4042-B696-D6DB88E64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115" y="14086794"/>
          <a:ext cx="6682751" cy="3113654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441553</xdr:colOff>
      <xdr:row>50</xdr:row>
      <xdr:rowOff>95250</xdr:rowOff>
    </xdr:from>
    <xdr:to>
      <xdr:col>4</xdr:col>
      <xdr:colOff>690563</xdr:colOff>
      <xdr:row>56</xdr:row>
      <xdr:rowOff>23812</xdr:rowOff>
    </xdr:to>
    <xdr:sp macro="" textlink="">
      <xdr:nvSpPr>
        <xdr:cNvPr id="33" name="Arrow: Up-Down 32">
          <a:extLst>
            <a:ext uri="{FF2B5EF4-FFF2-40B4-BE49-F238E27FC236}">
              <a16:creationId xmlns:a16="http://schemas.microsoft.com/office/drawing/2014/main" id="{78F3585B-BD6A-4410-9CC6-18F1FEF31A63}"/>
            </a:ext>
          </a:extLst>
        </xdr:cNvPr>
        <xdr:cNvSpPr/>
      </xdr:nvSpPr>
      <xdr:spPr>
        <a:xfrm>
          <a:off x="5851753" y="19935825"/>
          <a:ext cx="249010" cy="1071562"/>
        </a:xfrm>
        <a:prstGeom prst="upDown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1492022</xdr:colOff>
      <xdr:row>51</xdr:row>
      <xdr:rowOff>40142</xdr:rowOff>
    </xdr:from>
    <xdr:to>
      <xdr:col>5</xdr:col>
      <xdr:colOff>1702593</xdr:colOff>
      <xdr:row>55</xdr:row>
      <xdr:rowOff>95249</xdr:rowOff>
    </xdr:to>
    <xdr:sp macro="" textlink="">
      <xdr:nvSpPr>
        <xdr:cNvPr id="34" name="Arrow: Up-Down 33">
          <a:extLst>
            <a:ext uri="{FF2B5EF4-FFF2-40B4-BE49-F238E27FC236}">
              <a16:creationId xmlns:a16="http://schemas.microsoft.com/office/drawing/2014/main" id="{E6E6B40A-BA45-45ED-907F-0DC21590EA66}"/>
            </a:ext>
          </a:extLst>
        </xdr:cNvPr>
        <xdr:cNvSpPr/>
      </xdr:nvSpPr>
      <xdr:spPr>
        <a:xfrm>
          <a:off x="7911872" y="20071217"/>
          <a:ext cx="1021" cy="817107"/>
        </a:xfrm>
        <a:prstGeom prst="up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35038</xdr:colOff>
      <xdr:row>48</xdr:row>
      <xdr:rowOff>53408</xdr:rowOff>
    </xdr:from>
    <xdr:to>
      <xdr:col>5</xdr:col>
      <xdr:colOff>204107</xdr:colOff>
      <xdr:row>50</xdr:row>
      <xdr:rowOff>8504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5E1E602C-B5B5-483B-BC1D-F237C9BED766}"/>
            </a:ext>
          </a:extLst>
        </xdr:cNvPr>
        <xdr:cNvSpPr txBox="1"/>
      </xdr:nvSpPr>
      <xdr:spPr>
        <a:xfrm>
          <a:off x="5445238" y="19512983"/>
          <a:ext cx="1302544" cy="3360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2.03275</a:t>
          </a:r>
        </a:p>
      </xdr:txBody>
    </xdr:sp>
    <xdr:clientData/>
  </xdr:twoCellAnchor>
  <xdr:twoCellAnchor>
    <xdr:from>
      <xdr:col>5</xdr:col>
      <xdr:colOff>723557</xdr:colOff>
      <xdr:row>48</xdr:row>
      <xdr:rowOff>8845</xdr:rowOff>
    </xdr:from>
    <xdr:to>
      <xdr:col>7</xdr:col>
      <xdr:colOff>107156</xdr:colOff>
      <xdr:row>49</xdr:row>
      <xdr:rowOff>176893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F7838A8B-44E1-4FE1-8907-6E38F72ED09B}"/>
            </a:ext>
          </a:extLst>
        </xdr:cNvPr>
        <xdr:cNvSpPr txBox="1"/>
      </xdr:nvSpPr>
      <xdr:spPr>
        <a:xfrm>
          <a:off x="5105057" y="15987033"/>
          <a:ext cx="1538630" cy="3585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24.7250</a:t>
          </a:r>
        </a:p>
      </xdr:txBody>
    </xdr:sp>
    <xdr:clientData/>
  </xdr:twoCellAnchor>
  <xdr:twoCellAnchor>
    <xdr:from>
      <xdr:col>4</xdr:col>
      <xdr:colOff>228940</xdr:colOff>
      <xdr:row>46</xdr:row>
      <xdr:rowOff>59191</xdr:rowOff>
    </xdr:from>
    <xdr:to>
      <xdr:col>5</xdr:col>
      <xdr:colOff>119062</xdr:colOff>
      <xdr:row>47</xdr:row>
      <xdr:rowOff>154781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87CE5FB4-209D-4DA1-B948-D7778A701B24}"/>
            </a:ext>
          </a:extLst>
        </xdr:cNvPr>
        <xdr:cNvSpPr txBox="1"/>
      </xdr:nvSpPr>
      <xdr:spPr>
        <a:xfrm>
          <a:off x="3610315" y="15656379"/>
          <a:ext cx="890247" cy="2860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Test</a:t>
          </a:r>
        </a:p>
      </xdr:txBody>
    </xdr:sp>
    <xdr:clientData/>
  </xdr:twoCellAnchor>
  <xdr:twoCellAnchor>
    <xdr:from>
      <xdr:col>5</xdr:col>
      <xdr:colOff>843981</xdr:colOff>
      <xdr:row>45</xdr:row>
      <xdr:rowOff>130628</xdr:rowOff>
    </xdr:from>
    <xdr:to>
      <xdr:col>6</xdr:col>
      <xdr:colOff>904872</xdr:colOff>
      <xdr:row>47</xdr:row>
      <xdr:rowOff>47625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1A0150FC-16D2-4928-97FC-355D02FFE2B1}"/>
            </a:ext>
          </a:extLst>
        </xdr:cNvPr>
        <xdr:cNvSpPr txBox="1"/>
      </xdr:nvSpPr>
      <xdr:spPr>
        <a:xfrm>
          <a:off x="5225481" y="15537316"/>
          <a:ext cx="1084829" cy="2979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Critical</a:t>
          </a:r>
        </a:p>
      </xdr:txBody>
    </xdr:sp>
    <xdr:clientData/>
  </xdr:twoCellAnchor>
  <xdr:twoCellAnchor>
    <xdr:from>
      <xdr:col>5</xdr:col>
      <xdr:colOff>182675</xdr:colOff>
      <xdr:row>55</xdr:row>
      <xdr:rowOff>96950</xdr:rowOff>
    </xdr:from>
    <xdr:to>
      <xdr:col>6</xdr:col>
      <xdr:colOff>976313</xdr:colOff>
      <xdr:row>57</xdr:row>
      <xdr:rowOff>83344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7C4E4DC6-20AF-45A7-BC48-3B751FE7C6BF}"/>
            </a:ext>
          </a:extLst>
        </xdr:cNvPr>
        <xdr:cNvSpPr txBox="1"/>
      </xdr:nvSpPr>
      <xdr:spPr>
        <a:xfrm>
          <a:off x="6726350" y="20890025"/>
          <a:ext cx="2098563" cy="367394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Reject</a:t>
          </a:r>
          <a:r>
            <a:rPr lang="en-US" sz="2000" baseline="0"/>
            <a:t> Ho</a:t>
          </a:r>
          <a:endParaRPr lang="en-US" sz="2000"/>
        </a:p>
      </xdr:txBody>
    </xdr:sp>
    <xdr:clientData/>
  </xdr:twoCellAnchor>
  <xdr:twoCellAnchor>
    <xdr:from>
      <xdr:col>1</xdr:col>
      <xdr:colOff>405493</xdr:colOff>
      <xdr:row>54</xdr:row>
      <xdr:rowOff>13607</xdr:rowOff>
    </xdr:from>
    <xdr:to>
      <xdr:col>4</xdr:col>
      <xdr:colOff>416719</xdr:colOff>
      <xdr:row>55</xdr:row>
      <xdr:rowOff>189138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994EA8AA-5FAA-41A4-9B6D-C69FBC366A89}"/>
            </a:ext>
          </a:extLst>
        </xdr:cNvPr>
        <xdr:cNvSpPr txBox="1"/>
      </xdr:nvSpPr>
      <xdr:spPr>
        <a:xfrm>
          <a:off x="2977243" y="20616182"/>
          <a:ext cx="2849676" cy="366031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Do</a:t>
          </a:r>
          <a:r>
            <a:rPr lang="en-US" sz="2000" baseline="0"/>
            <a:t> not Reject Ho</a:t>
          </a:r>
          <a:endParaRPr lang="en-US" sz="2000"/>
        </a:p>
      </xdr:txBody>
    </xdr:sp>
    <xdr:clientData/>
  </xdr:twoCellAnchor>
  <xdr:twoCellAnchor>
    <xdr:from>
      <xdr:col>2</xdr:col>
      <xdr:colOff>296297</xdr:colOff>
      <xdr:row>45</xdr:row>
      <xdr:rowOff>65993</xdr:rowOff>
    </xdr:from>
    <xdr:to>
      <xdr:col>3</xdr:col>
      <xdr:colOff>357188</xdr:colOff>
      <xdr:row>46</xdr:row>
      <xdr:rowOff>173490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C35720DE-FED3-4850-B048-2A9402F3562D}"/>
            </a:ext>
          </a:extLst>
        </xdr:cNvPr>
        <xdr:cNvSpPr txBox="1"/>
      </xdr:nvSpPr>
      <xdr:spPr>
        <a:xfrm>
          <a:off x="1832203" y="15472681"/>
          <a:ext cx="1084829" cy="2979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Critical</a:t>
          </a:r>
        </a:p>
      </xdr:txBody>
    </xdr:sp>
    <xdr:clientData/>
  </xdr:twoCellAnchor>
  <xdr:twoCellAnchor>
    <xdr:from>
      <xdr:col>2</xdr:col>
      <xdr:colOff>583406</xdr:colOff>
      <xdr:row>49</xdr:row>
      <xdr:rowOff>178593</xdr:rowOff>
    </xdr:from>
    <xdr:to>
      <xdr:col>2</xdr:col>
      <xdr:colOff>833438</xdr:colOff>
      <xdr:row>56</xdr:row>
      <xdr:rowOff>83343</xdr:rowOff>
    </xdr:to>
    <xdr:sp macro="" textlink="">
      <xdr:nvSpPr>
        <xdr:cNvPr id="43" name="Arrow: Up-Down 42">
          <a:extLst>
            <a:ext uri="{FF2B5EF4-FFF2-40B4-BE49-F238E27FC236}">
              <a16:creationId xmlns:a16="http://schemas.microsoft.com/office/drawing/2014/main" id="{55600766-5825-4D69-AF5F-FC6BABDD49A3}"/>
            </a:ext>
          </a:extLst>
        </xdr:cNvPr>
        <xdr:cNvSpPr/>
      </xdr:nvSpPr>
      <xdr:spPr>
        <a:xfrm>
          <a:off x="2119312" y="16347281"/>
          <a:ext cx="250032" cy="1226343"/>
        </a:xfrm>
        <a:prstGeom prst="upDown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917803</xdr:colOff>
      <xdr:row>47</xdr:row>
      <xdr:rowOff>85043</xdr:rowOff>
    </xdr:from>
    <xdr:to>
      <xdr:col>3</xdr:col>
      <xdr:colOff>503808</xdr:colOff>
      <xdr:row>49</xdr:row>
      <xdr:rowOff>62591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1DF9F90-0EE6-4156-941E-F627A91D047D}"/>
            </a:ext>
          </a:extLst>
        </xdr:cNvPr>
        <xdr:cNvSpPr txBox="1"/>
      </xdr:nvSpPr>
      <xdr:spPr>
        <a:xfrm>
          <a:off x="1525022" y="15872731"/>
          <a:ext cx="1538630" cy="3585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3.0535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461555</xdr:colOff>
      <xdr:row>3</xdr:row>
      <xdr:rowOff>81642</xdr:rowOff>
    </xdr:from>
    <xdr:to>
      <xdr:col>7</xdr:col>
      <xdr:colOff>476250</xdr:colOff>
      <xdr:row>8</xdr:row>
      <xdr:rowOff>15421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41A903E2-1617-45F5-BB61-DC658CA58ADF}"/>
            </a:ext>
          </a:extLst>
        </xdr:cNvPr>
        <xdr:cNvSpPr/>
      </xdr:nvSpPr>
      <xdr:spPr>
        <a:xfrm>
          <a:off x="2557055" y="653142"/>
          <a:ext cx="6777445" cy="88627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6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600" b="1">
              <a:solidFill>
                <a:srgbClr val="C00000"/>
              </a:solidFill>
              <a:latin typeface="Lucida Bright" panose="02040602050505020304" pitchFamily="18" charset="0"/>
            </a:rPr>
            <a:t>3 </a:t>
          </a:r>
        </a:p>
      </xdr:txBody>
    </xdr:sp>
    <xdr:clientData/>
  </xdr:twoCellAnchor>
  <xdr:twoCellAnchor>
    <xdr:from>
      <xdr:col>0</xdr:col>
      <xdr:colOff>446679</xdr:colOff>
      <xdr:row>2</xdr:row>
      <xdr:rowOff>59509</xdr:rowOff>
    </xdr:from>
    <xdr:to>
      <xdr:col>2</xdr:col>
      <xdr:colOff>65316</xdr:colOff>
      <xdr:row>8</xdr:row>
      <xdr:rowOff>130630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1EFDA6-B803-40D8-BB1A-63D6889D392A}"/>
            </a:ext>
          </a:extLst>
        </xdr:cNvPr>
        <xdr:cNvSpPr/>
      </xdr:nvSpPr>
      <xdr:spPr>
        <a:xfrm>
          <a:off x="446679" y="440509"/>
          <a:ext cx="1714137" cy="121412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280307</xdr:colOff>
      <xdr:row>2</xdr:row>
      <xdr:rowOff>174987</xdr:rowOff>
    </xdr:from>
    <xdr:to>
      <xdr:col>10</xdr:col>
      <xdr:colOff>280307</xdr:colOff>
      <xdr:row>43</xdr:row>
      <xdr:rowOff>101327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2516512B-938E-40D4-A74D-23AB6419F3A2}"/>
            </a:ext>
          </a:extLst>
        </xdr:cNvPr>
        <xdr:cNvCxnSpPr/>
      </xdr:nvCxnSpPr>
      <xdr:spPr>
        <a:xfrm flipH="1">
          <a:off x="12408807" y="555987"/>
          <a:ext cx="0" cy="1411859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11</xdr:row>
      <xdr:rowOff>120828</xdr:rowOff>
    </xdr:from>
    <xdr:to>
      <xdr:col>9</xdr:col>
      <xdr:colOff>838200</xdr:colOff>
      <xdr:row>16</xdr:row>
      <xdr:rowOff>176894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6F878F9-7837-4C32-9837-C1135B889FE4}"/>
            </a:ext>
          </a:extLst>
        </xdr:cNvPr>
        <xdr:cNvSpPr txBox="1"/>
      </xdr:nvSpPr>
      <xdr:spPr>
        <a:xfrm>
          <a:off x="247650" y="2216328"/>
          <a:ext cx="11772900" cy="17134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US" sz="2800" baseline="0">
              <a:latin typeface="Lucida Bright" panose="02040602050505020304" pitchFamily="18" charset="0"/>
            </a:rPr>
            <a:t>Based on the datapoints shown decide: which investment should be selected based on the highest utility criterion?</a:t>
          </a:r>
        </a:p>
      </xdr:txBody>
    </xdr:sp>
    <xdr:clientData/>
  </xdr:twoCellAnchor>
  <xdr:twoCellAnchor>
    <xdr:from>
      <xdr:col>0</xdr:col>
      <xdr:colOff>342900</xdr:colOff>
      <xdr:row>29</xdr:row>
      <xdr:rowOff>361950</xdr:rowOff>
    </xdr:from>
    <xdr:to>
      <xdr:col>9</xdr:col>
      <xdr:colOff>933450</xdr:colOff>
      <xdr:row>37</xdr:row>
      <xdr:rowOff>152400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2A8DA68-E7C4-40DA-91BA-8979F3F85C20}"/>
            </a:ext>
          </a:extLst>
        </xdr:cNvPr>
        <xdr:cNvSpPr txBox="1"/>
      </xdr:nvSpPr>
      <xdr:spPr>
        <a:xfrm>
          <a:off x="342900" y="10325100"/>
          <a:ext cx="11772900" cy="285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2400" baseline="0">
              <a:latin typeface="Lucida Bright" panose="02040602050505020304" pitchFamily="18" charset="0"/>
            </a:rPr>
            <a:t>a) Which investment should be chosen based on the EMV approach?</a:t>
          </a:r>
        </a:p>
        <a:p>
          <a:pPr algn="l"/>
          <a:endParaRPr lang="en-US" sz="2400" baseline="0">
            <a:latin typeface="Lucida Bright" panose="02040602050505020304" pitchFamily="18" charset="0"/>
          </a:endParaRPr>
        </a:p>
        <a:p>
          <a:pPr algn="l"/>
          <a:r>
            <a:rPr lang="en-US" sz="2400" baseline="0">
              <a:latin typeface="Lucida Bright" panose="02040602050505020304" pitchFamily="18" charset="0"/>
            </a:rPr>
            <a:t>b) What is that EMV?</a:t>
          </a:r>
        </a:p>
        <a:p>
          <a:pPr algn="l"/>
          <a:endParaRPr lang="en-US" sz="2400" baseline="0">
            <a:latin typeface="Lucida Bright" panose="02040602050505020304" pitchFamily="18" charset="0"/>
          </a:endParaRPr>
        </a:p>
        <a:p>
          <a:pPr algn="l"/>
          <a:r>
            <a:rPr lang="en-US" sz="2400" baseline="0">
              <a:latin typeface="Lucida Bright" panose="02040602050505020304" pitchFamily="18" charset="0"/>
            </a:rPr>
            <a:t>c) Which investment should be chosen based on the Utility approach?</a:t>
          </a:r>
        </a:p>
        <a:p>
          <a:pPr algn="l"/>
          <a:endParaRPr lang="en-US" sz="2400" baseline="0">
            <a:latin typeface="Lucida Bright" panose="02040602050505020304" pitchFamily="18" charset="0"/>
          </a:endParaRPr>
        </a:p>
        <a:p>
          <a:pPr algn="l"/>
          <a:r>
            <a:rPr lang="en-US" sz="2400" baseline="0">
              <a:latin typeface="Lucida Bright" panose="02040602050505020304" pitchFamily="18" charset="0"/>
            </a:rPr>
            <a:t>d) What is the Utility value of that investment ?</a:t>
          </a:r>
        </a:p>
      </xdr:txBody>
    </xdr:sp>
    <xdr:clientData/>
  </xdr:twoCellAnchor>
  <xdr:twoCellAnchor>
    <xdr:from>
      <xdr:col>10</xdr:col>
      <xdr:colOff>920750</xdr:colOff>
      <xdr:row>3</xdr:row>
      <xdr:rowOff>79375</xdr:rowOff>
    </xdr:from>
    <xdr:to>
      <xdr:col>13</xdr:col>
      <xdr:colOff>1413779</xdr:colOff>
      <xdr:row>7</xdr:row>
      <xdr:rowOff>159203</xdr:rowOff>
    </xdr:to>
    <xdr:sp macro="" textlink="">
      <xdr:nvSpPr>
        <xdr:cNvPr id="6" name="Rounded Rectangle 3">
          <a:extLst>
            <a:ext uri="{FF2B5EF4-FFF2-40B4-BE49-F238E27FC236}">
              <a16:creationId xmlns:a16="http://schemas.microsoft.com/office/drawing/2014/main" id="{E444836F-9FE8-4A90-8E27-D9BB286F9A3A}"/>
            </a:ext>
          </a:extLst>
        </xdr:cNvPr>
        <xdr:cNvSpPr/>
      </xdr:nvSpPr>
      <xdr:spPr>
        <a:xfrm>
          <a:off x="13049250" y="650875"/>
          <a:ext cx="4445904" cy="84182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306979</xdr:colOff>
      <xdr:row>13</xdr:row>
      <xdr:rowOff>0</xdr:rowOff>
    </xdr:from>
    <xdr:to>
      <xdr:col>1</xdr:col>
      <xdr:colOff>866504</xdr:colOff>
      <xdr:row>13</xdr:row>
      <xdr:rowOff>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2DA870-F720-47E7-8F5B-22EF230E65FE}"/>
            </a:ext>
          </a:extLst>
        </xdr:cNvPr>
        <xdr:cNvSpPr/>
      </xdr:nvSpPr>
      <xdr:spPr>
        <a:xfrm>
          <a:off x="306979" y="2476500"/>
          <a:ext cx="921475" cy="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0</xdr:col>
      <xdr:colOff>446315</xdr:colOff>
      <xdr:row>1</xdr:row>
      <xdr:rowOff>123373</xdr:rowOff>
    </xdr:from>
    <xdr:to>
      <xdr:col>3</xdr:col>
      <xdr:colOff>27215</xdr:colOff>
      <xdr:row>7</xdr:row>
      <xdr:rowOff>68036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AB4B50-D9A9-419C-9558-F951EE0CB5C1}"/>
            </a:ext>
          </a:extLst>
        </xdr:cNvPr>
        <xdr:cNvSpPr/>
      </xdr:nvSpPr>
      <xdr:spPr>
        <a:xfrm>
          <a:off x="446315" y="313873"/>
          <a:ext cx="1417864" cy="1087663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3</xdr:col>
      <xdr:colOff>607333</xdr:colOff>
      <xdr:row>2</xdr:row>
      <xdr:rowOff>2419</xdr:rowOff>
    </xdr:from>
    <xdr:to>
      <xdr:col>8</xdr:col>
      <xdr:colOff>250371</xdr:colOff>
      <xdr:row>6</xdr:row>
      <xdr:rowOff>136071</xdr:rowOff>
    </xdr:to>
    <xdr:sp macro="" textlink="">
      <xdr:nvSpPr>
        <xdr:cNvPr id="4" name="Rounded Rectangle 1">
          <a:extLst>
            <a:ext uri="{FF2B5EF4-FFF2-40B4-BE49-F238E27FC236}">
              <a16:creationId xmlns:a16="http://schemas.microsoft.com/office/drawing/2014/main" id="{5F8A7A7A-8118-4B70-A941-1B41BBA178D9}"/>
            </a:ext>
          </a:extLst>
        </xdr:cNvPr>
        <xdr:cNvSpPr/>
      </xdr:nvSpPr>
      <xdr:spPr>
        <a:xfrm>
          <a:off x="2444297" y="383419"/>
          <a:ext cx="5303610" cy="89565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6 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oneCellAnchor>
    <xdr:from>
      <xdr:col>14</xdr:col>
      <xdr:colOff>533400</xdr:colOff>
      <xdr:row>13</xdr:row>
      <xdr:rowOff>0</xdr:rowOff>
    </xdr:from>
    <xdr:ext cx="751114" cy="20682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4F517B0-CB28-4783-969B-E027CCDE1D07}"/>
            </a:ext>
          </a:extLst>
        </xdr:cNvPr>
        <xdr:cNvSpPr txBox="1"/>
      </xdr:nvSpPr>
      <xdr:spPr>
        <a:xfrm>
          <a:off x="13354050" y="2476500"/>
          <a:ext cx="751114" cy="2068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15</xdr:col>
      <xdr:colOff>730703</xdr:colOff>
      <xdr:row>7</xdr:row>
      <xdr:rowOff>51164</xdr:rowOff>
    </xdr:from>
    <xdr:to>
      <xdr:col>15</xdr:col>
      <xdr:colOff>730703</xdr:colOff>
      <xdr:row>42</xdr:row>
      <xdr:rowOff>180703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74580864-F42F-4B3E-A6FD-24F50D365091}"/>
            </a:ext>
          </a:extLst>
        </xdr:cNvPr>
        <xdr:cNvCxnSpPr/>
      </xdr:nvCxnSpPr>
      <xdr:spPr>
        <a:xfrm flipH="1">
          <a:off x="14201774" y="1384664"/>
          <a:ext cx="0" cy="837546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557894</xdr:colOff>
      <xdr:row>22</xdr:row>
      <xdr:rowOff>68036</xdr:rowOff>
    </xdr:from>
    <xdr:to>
      <xdr:col>3</xdr:col>
      <xdr:colOff>435429</xdr:colOff>
      <xdr:row>26</xdr:row>
      <xdr:rowOff>40822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14DC51E2-26DC-462E-B1E8-99777656395B}"/>
            </a:ext>
          </a:extLst>
        </xdr:cNvPr>
        <xdr:cNvSpPr/>
      </xdr:nvSpPr>
      <xdr:spPr>
        <a:xfrm>
          <a:off x="1167494" y="6144986"/>
          <a:ext cx="1096735" cy="110626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>
              <a:solidFill>
                <a:srgbClr val="C00000"/>
              </a:solidFill>
            </a:rPr>
            <a:t>A</a:t>
          </a:r>
        </a:p>
      </xdr:txBody>
    </xdr:sp>
    <xdr:clientData/>
  </xdr:twoCellAnchor>
  <xdr:twoCellAnchor>
    <xdr:from>
      <xdr:col>7</xdr:col>
      <xdr:colOff>258536</xdr:colOff>
      <xdr:row>20</xdr:row>
      <xdr:rowOff>13607</xdr:rowOff>
    </xdr:from>
    <xdr:to>
      <xdr:col>7</xdr:col>
      <xdr:colOff>1265464</xdr:colOff>
      <xdr:row>20</xdr:row>
      <xdr:rowOff>938892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C82ECA4D-ED8A-49D2-AA6E-6AC02730CA79}"/>
            </a:ext>
          </a:extLst>
        </xdr:cNvPr>
        <xdr:cNvSpPr/>
      </xdr:nvSpPr>
      <xdr:spPr>
        <a:xfrm>
          <a:off x="5891893" y="3905250"/>
          <a:ext cx="1006928" cy="925285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>
              <a:solidFill>
                <a:schemeClr val="tx1"/>
              </a:solidFill>
            </a:rPr>
            <a:t>B</a:t>
          </a:r>
        </a:p>
      </xdr:txBody>
    </xdr:sp>
    <xdr:clientData/>
  </xdr:twoCellAnchor>
  <xdr:twoCellAnchor>
    <xdr:from>
      <xdr:col>7</xdr:col>
      <xdr:colOff>136072</xdr:colOff>
      <xdr:row>28</xdr:row>
      <xdr:rowOff>54429</xdr:rowOff>
    </xdr:from>
    <xdr:to>
      <xdr:col>7</xdr:col>
      <xdr:colOff>1238250</xdr:colOff>
      <xdr:row>33</xdr:row>
      <xdr:rowOff>136072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382D2765-E8D4-41CE-9408-6FD3C04EFD00}"/>
            </a:ext>
          </a:extLst>
        </xdr:cNvPr>
        <xdr:cNvSpPr/>
      </xdr:nvSpPr>
      <xdr:spPr>
        <a:xfrm>
          <a:off x="5755822" y="7645854"/>
          <a:ext cx="1102178" cy="1110343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>
              <a:solidFill>
                <a:schemeClr val="tx1"/>
              </a:solidFill>
            </a:rPr>
            <a:t>B</a:t>
          </a:r>
        </a:p>
      </xdr:txBody>
    </xdr:sp>
    <xdr:clientData/>
  </xdr:twoCellAnchor>
  <xdr:twoCellAnchor>
    <xdr:from>
      <xdr:col>4</xdr:col>
      <xdr:colOff>476250</xdr:colOff>
      <xdr:row>20</xdr:row>
      <xdr:rowOff>68036</xdr:rowOff>
    </xdr:from>
    <xdr:to>
      <xdr:col>6</xdr:col>
      <xdr:colOff>530679</xdr:colOff>
      <xdr:row>20</xdr:row>
      <xdr:rowOff>819151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3205F604-42DE-4A94-AD1B-1ADD4F4C4380}"/>
            </a:ext>
          </a:extLst>
        </xdr:cNvPr>
        <xdr:cNvSpPr/>
      </xdr:nvSpPr>
      <xdr:spPr>
        <a:xfrm>
          <a:off x="2925536" y="3959679"/>
          <a:ext cx="1836964" cy="75111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/>
            <a:t>$500</a:t>
          </a:r>
        </a:p>
      </xdr:txBody>
    </xdr:sp>
    <xdr:clientData/>
  </xdr:twoCellAnchor>
  <xdr:twoCellAnchor>
    <xdr:from>
      <xdr:col>2</xdr:col>
      <xdr:colOff>496662</xdr:colOff>
      <xdr:row>20</xdr:row>
      <xdr:rowOff>443594</xdr:rowOff>
    </xdr:from>
    <xdr:to>
      <xdr:col>4</xdr:col>
      <xdr:colOff>476251</xdr:colOff>
      <xdr:row>22</xdr:row>
      <xdr:rowOff>68036</xdr:rowOff>
    </xdr:to>
    <xdr:cxnSp macro="">
      <xdr:nvCxnSpPr>
        <xdr:cNvPr id="19" name="Connector: Elbow 18">
          <a:extLst>
            <a:ext uri="{FF2B5EF4-FFF2-40B4-BE49-F238E27FC236}">
              <a16:creationId xmlns:a16="http://schemas.microsoft.com/office/drawing/2014/main" id="{EE510ED6-77F3-43F9-A795-9DDDD3128753}"/>
            </a:ext>
          </a:extLst>
        </xdr:cNvPr>
        <xdr:cNvCxnSpPr>
          <a:stCxn id="15" idx="0"/>
          <a:endCxn id="18" idx="1"/>
        </xdr:cNvCxnSpPr>
      </xdr:nvCxnSpPr>
      <xdr:spPr>
        <a:xfrm rot="5400000" flipH="1" flipV="1">
          <a:off x="1837646" y="4218896"/>
          <a:ext cx="971549" cy="1204232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496660</xdr:colOff>
      <xdr:row>26</xdr:row>
      <xdr:rowOff>40822</xdr:rowOff>
    </xdr:from>
    <xdr:to>
      <xdr:col>4</xdr:col>
      <xdr:colOff>394606</xdr:colOff>
      <xdr:row>30</xdr:row>
      <xdr:rowOff>239486</xdr:rowOff>
    </xdr:to>
    <xdr:cxnSp macro="">
      <xdr:nvCxnSpPr>
        <xdr:cNvPr id="20" name="Connector: Elbow 19">
          <a:extLst>
            <a:ext uri="{FF2B5EF4-FFF2-40B4-BE49-F238E27FC236}">
              <a16:creationId xmlns:a16="http://schemas.microsoft.com/office/drawing/2014/main" id="{D775FD52-D454-427E-9434-A0F9D8CB5D19}"/>
            </a:ext>
          </a:extLst>
        </xdr:cNvPr>
        <xdr:cNvCxnSpPr>
          <a:stCxn id="15" idx="4"/>
          <a:endCxn id="21" idx="1"/>
        </xdr:cNvCxnSpPr>
      </xdr:nvCxnSpPr>
      <xdr:spPr>
        <a:xfrm rot="16200000" flipH="1">
          <a:off x="1794101" y="7173006"/>
          <a:ext cx="960664" cy="1117146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394607</xdr:colOff>
      <xdr:row>28</xdr:row>
      <xdr:rowOff>163286</xdr:rowOff>
    </xdr:from>
    <xdr:to>
      <xdr:col>6</xdr:col>
      <xdr:colOff>517072</xdr:colOff>
      <xdr:row>33</xdr:row>
      <xdr:rowOff>43543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ACD98E73-74BC-4238-A7E3-D097947A3D74}"/>
            </a:ext>
          </a:extLst>
        </xdr:cNvPr>
        <xdr:cNvSpPr/>
      </xdr:nvSpPr>
      <xdr:spPr>
        <a:xfrm>
          <a:off x="2833007" y="7754711"/>
          <a:ext cx="1903640" cy="908957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/>
            <a:t>$400</a:t>
          </a:r>
        </a:p>
      </xdr:txBody>
    </xdr:sp>
    <xdr:clientData/>
  </xdr:twoCellAnchor>
  <xdr:twoCellAnchor>
    <xdr:from>
      <xdr:col>6</xdr:col>
      <xdr:colOff>530679</xdr:colOff>
      <xdr:row>20</xdr:row>
      <xdr:rowOff>443594</xdr:rowOff>
    </xdr:from>
    <xdr:to>
      <xdr:col>7</xdr:col>
      <xdr:colOff>258536</xdr:colOff>
      <xdr:row>20</xdr:row>
      <xdr:rowOff>476250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1BA43EEB-E62E-4D94-B35F-8F7484DC1BCB}"/>
            </a:ext>
          </a:extLst>
        </xdr:cNvPr>
        <xdr:cNvCxnSpPr>
          <a:stCxn id="18" idx="3"/>
          <a:endCxn id="16" idx="2"/>
        </xdr:cNvCxnSpPr>
      </xdr:nvCxnSpPr>
      <xdr:spPr>
        <a:xfrm>
          <a:off x="4762500" y="4335237"/>
          <a:ext cx="1129393" cy="326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517072</xdr:colOff>
      <xdr:row>30</xdr:row>
      <xdr:rowOff>231322</xdr:rowOff>
    </xdr:from>
    <xdr:to>
      <xdr:col>7</xdr:col>
      <xdr:colOff>136072</xdr:colOff>
      <xdr:row>30</xdr:row>
      <xdr:rowOff>239486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63D610C2-B2AA-4496-8C71-92A35E0EAED4}"/>
            </a:ext>
          </a:extLst>
        </xdr:cNvPr>
        <xdr:cNvCxnSpPr>
          <a:stCxn id="21" idx="3"/>
          <a:endCxn id="17" idx="2"/>
        </xdr:cNvCxnSpPr>
      </xdr:nvCxnSpPr>
      <xdr:spPr>
        <a:xfrm flipV="1">
          <a:off x="4736647" y="8203747"/>
          <a:ext cx="1019175" cy="816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1755322</xdr:colOff>
      <xdr:row>17</xdr:row>
      <xdr:rowOff>13608</xdr:rowOff>
    </xdr:from>
    <xdr:to>
      <xdr:col>10</xdr:col>
      <xdr:colOff>108857</xdr:colOff>
      <xdr:row>19</xdr:row>
      <xdr:rowOff>189140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6DC654E2-92EA-4D0E-9023-5CCFE92870ED}"/>
            </a:ext>
          </a:extLst>
        </xdr:cNvPr>
        <xdr:cNvSpPr/>
      </xdr:nvSpPr>
      <xdr:spPr>
        <a:xfrm>
          <a:off x="7388679" y="3333751"/>
          <a:ext cx="1836964" cy="556532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/>
            <a:t>$500</a:t>
          </a:r>
        </a:p>
      </xdr:txBody>
    </xdr:sp>
    <xdr:clientData/>
  </xdr:twoCellAnchor>
  <xdr:twoCellAnchor>
    <xdr:from>
      <xdr:col>7</xdr:col>
      <xdr:colOff>1728107</xdr:colOff>
      <xdr:row>20</xdr:row>
      <xdr:rowOff>911678</xdr:rowOff>
    </xdr:from>
    <xdr:to>
      <xdr:col>10</xdr:col>
      <xdr:colOff>81642</xdr:colOff>
      <xdr:row>22</xdr:row>
      <xdr:rowOff>186418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170EDF47-C0DC-435C-A197-2ADFEBFA6B86}"/>
            </a:ext>
          </a:extLst>
        </xdr:cNvPr>
        <xdr:cNvSpPr/>
      </xdr:nvSpPr>
      <xdr:spPr>
        <a:xfrm>
          <a:off x="7361464" y="4803321"/>
          <a:ext cx="1836964" cy="621847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/>
            <a:t>$400</a:t>
          </a:r>
        </a:p>
      </xdr:txBody>
    </xdr:sp>
    <xdr:clientData/>
  </xdr:twoCellAnchor>
  <xdr:twoCellAnchor>
    <xdr:from>
      <xdr:col>7</xdr:col>
      <xdr:colOff>1755323</xdr:colOff>
      <xdr:row>25</xdr:row>
      <xdr:rowOff>40821</xdr:rowOff>
    </xdr:from>
    <xdr:to>
      <xdr:col>10</xdr:col>
      <xdr:colOff>81644</xdr:colOff>
      <xdr:row>28</xdr:row>
      <xdr:rowOff>95250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7A3EE5D0-BA3A-451B-87B6-765B982DDECF}"/>
            </a:ext>
          </a:extLst>
        </xdr:cNvPr>
        <xdr:cNvSpPr/>
      </xdr:nvSpPr>
      <xdr:spPr>
        <a:xfrm>
          <a:off x="7375073" y="7060746"/>
          <a:ext cx="1812471" cy="62592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/>
            <a:t>$500</a:t>
          </a:r>
        </a:p>
      </xdr:txBody>
    </xdr:sp>
    <xdr:clientData/>
  </xdr:twoCellAnchor>
  <xdr:twoCellAnchor>
    <xdr:from>
      <xdr:col>7</xdr:col>
      <xdr:colOff>762001</xdr:colOff>
      <xdr:row>18</xdr:row>
      <xdr:rowOff>101374</xdr:rowOff>
    </xdr:from>
    <xdr:to>
      <xdr:col>7</xdr:col>
      <xdr:colOff>1755323</xdr:colOff>
      <xdr:row>20</xdr:row>
      <xdr:rowOff>13607</xdr:rowOff>
    </xdr:to>
    <xdr:cxnSp macro="">
      <xdr:nvCxnSpPr>
        <xdr:cNvPr id="27" name="Connector: Elbow 26">
          <a:extLst>
            <a:ext uri="{FF2B5EF4-FFF2-40B4-BE49-F238E27FC236}">
              <a16:creationId xmlns:a16="http://schemas.microsoft.com/office/drawing/2014/main" id="{D85DAE0B-73BB-4693-AE22-5E8CCDDD8058}"/>
            </a:ext>
          </a:extLst>
        </xdr:cNvPr>
        <xdr:cNvCxnSpPr>
          <a:stCxn id="16" idx="0"/>
          <a:endCxn id="24" idx="1"/>
        </xdr:cNvCxnSpPr>
      </xdr:nvCxnSpPr>
      <xdr:spPr>
        <a:xfrm rot="5400000" flipH="1" flipV="1">
          <a:off x="6745402" y="3261973"/>
          <a:ext cx="293233" cy="993322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761999</xdr:colOff>
      <xdr:row>20</xdr:row>
      <xdr:rowOff>938892</xdr:rowOff>
    </xdr:from>
    <xdr:to>
      <xdr:col>7</xdr:col>
      <xdr:colOff>1728106</xdr:colOff>
      <xdr:row>21</xdr:row>
      <xdr:rowOff>65995</xdr:rowOff>
    </xdr:to>
    <xdr:cxnSp macro="">
      <xdr:nvCxnSpPr>
        <xdr:cNvPr id="28" name="Connector: Elbow 27">
          <a:extLst>
            <a:ext uri="{FF2B5EF4-FFF2-40B4-BE49-F238E27FC236}">
              <a16:creationId xmlns:a16="http://schemas.microsoft.com/office/drawing/2014/main" id="{C7F1F8D4-7B12-425D-8BE7-193388082A1E}"/>
            </a:ext>
          </a:extLst>
        </xdr:cNvPr>
        <xdr:cNvCxnSpPr>
          <a:stCxn id="16" idx="4"/>
          <a:endCxn id="25" idx="1"/>
        </xdr:cNvCxnSpPr>
      </xdr:nvCxnSpPr>
      <xdr:spPr>
        <a:xfrm rot="16200000" flipH="1">
          <a:off x="6736555" y="4489336"/>
          <a:ext cx="283710" cy="966107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687162</xdr:colOff>
      <xdr:row>26</xdr:row>
      <xdr:rowOff>163286</xdr:rowOff>
    </xdr:from>
    <xdr:to>
      <xdr:col>7</xdr:col>
      <xdr:colOff>1755324</xdr:colOff>
      <xdr:row>28</xdr:row>
      <xdr:rowOff>54429</xdr:rowOff>
    </xdr:to>
    <xdr:cxnSp macro="">
      <xdr:nvCxnSpPr>
        <xdr:cNvPr id="29" name="Connector: Elbow 28">
          <a:extLst>
            <a:ext uri="{FF2B5EF4-FFF2-40B4-BE49-F238E27FC236}">
              <a16:creationId xmlns:a16="http://schemas.microsoft.com/office/drawing/2014/main" id="{8025752F-C078-4E33-A3A2-75B410917884}"/>
            </a:ext>
          </a:extLst>
        </xdr:cNvPr>
        <xdr:cNvCxnSpPr>
          <a:stCxn id="17" idx="0"/>
          <a:endCxn id="26" idx="1"/>
        </xdr:cNvCxnSpPr>
      </xdr:nvCxnSpPr>
      <xdr:spPr>
        <a:xfrm rot="5400000" flipH="1" flipV="1">
          <a:off x="6704921" y="6975702"/>
          <a:ext cx="272143" cy="1068162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687161</xdr:colOff>
      <xdr:row>33</xdr:row>
      <xdr:rowOff>136072</xdr:rowOff>
    </xdr:from>
    <xdr:to>
      <xdr:col>7</xdr:col>
      <xdr:colOff>1700893</xdr:colOff>
      <xdr:row>34</xdr:row>
      <xdr:rowOff>210912</xdr:rowOff>
    </xdr:to>
    <xdr:cxnSp macro="">
      <xdr:nvCxnSpPr>
        <xdr:cNvPr id="30" name="Connector: Elbow 29">
          <a:extLst>
            <a:ext uri="{FF2B5EF4-FFF2-40B4-BE49-F238E27FC236}">
              <a16:creationId xmlns:a16="http://schemas.microsoft.com/office/drawing/2014/main" id="{F2CA55AE-9113-4527-83B4-79C08BE0C62B}"/>
            </a:ext>
          </a:extLst>
        </xdr:cNvPr>
        <xdr:cNvCxnSpPr>
          <a:cxnSpLocks/>
          <a:stCxn id="17" idx="4"/>
          <a:endCxn id="44" idx="1"/>
        </xdr:cNvCxnSpPr>
      </xdr:nvCxnSpPr>
      <xdr:spPr>
        <a:xfrm rot="16200000" flipH="1">
          <a:off x="6694714" y="7096126"/>
          <a:ext cx="265340" cy="1013732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693964</xdr:colOff>
      <xdr:row>18</xdr:row>
      <xdr:rowOff>13607</xdr:rowOff>
    </xdr:from>
    <xdr:to>
      <xdr:col>11</xdr:col>
      <xdr:colOff>517071</xdr:colOff>
      <xdr:row>20</xdr:row>
      <xdr:rowOff>95250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110DD7C5-0C10-497E-BE26-CAA3601786BD}"/>
            </a:ext>
          </a:extLst>
        </xdr:cNvPr>
        <xdr:cNvSpPr/>
      </xdr:nvSpPr>
      <xdr:spPr>
        <a:xfrm>
          <a:off x="9810750" y="3524250"/>
          <a:ext cx="1197428" cy="46264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3200"/>
            <a:t>$</a:t>
          </a:r>
          <a:r>
            <a:rPr lang="en-US" sz="3200">
              <a:solidFill>
                <a:schemeClr val="tx1"/>
              </a:solidFill>
            </a:rPr>
            <a:t>$15</a:t>
          </a:r>
          <a:r>
            <a:rPr lang="en-US" sz="3200" baseline="0">
              <a:solidFill>
                <a:schemeClr val="tx1"/>
              </a:solidFill>
            </a:rPr>
            <a:t>k</a:t>
          </a:r>
          <a:endParaRPr lang="en-US" sz="3200"/>
        </a:p>
      </xdr:txBody>
    </xdr:sp>
    <xdr:clientData/>
  </xdr:twoCellAnchor>
  <xdr:twoCellAnchor>
    <xdr:from>
      <xdr:col>12</xdr:col>
      <xdr:colOff>462642</xdr:colOff>
      <xdr:row>17</xdr:row>
      <xdr:rowOff>189141</xdr:rowOff>
    </xdr:from>
    <xdr:to>
      <xdr:col>14</xdr:col>
      <xdr:colOff>136070</xdr:colOff>
      <xdr:row>20</xdr:row>
      <xdr:rowOff>95250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17ABC5B3-8924-4749-B801-2CE8023E8532}"/>
            </a:ext>
          </a:extLst>
        </xdr:cNvPr>
        <xdr:cNvSpPr/>
      </xdr:nvSpPr>
      <xdr:spPr>
        <a:xfrm>
          <a:off x="11566071" y="3509284"/>
          <a:ext cx="1197428" cy="47760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>
              <a:solidFill>
                <a:schemeClr val="tx1"/>
              </a:solidFill>
            </a:rPr>
            <a:t>$15k</a:t>
          </a:r>
        </a:p>
      </xdr:txBody>
    </xdr:sp>
    <xdr:clientData/>
  </xdr:twoCellAnchor>
  <xdr:twoCellAnchor>
    <xdr:from>
      <xdr:col>10</xdr:col>
      <xdr:colOff>734786</xdr:colOff>
      <xdr:row>20</xdr:row>
      <xdr:rowOff>1047750</xdr:rowOff>
    </xdr:from>
    <xdr:to>
      <xdr:col>11</xdr:col>
      <xdr:colOff>557893</xdr:colOff>
      <xdr:row>23</xdr:row>
      <xdr:rowOff>27214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EF82CD4B-939B-4D58-BBCF-165B5F2A4F9E}"/>
            </a:ext>
          </a:extLst>
        </xdr:cNvPr>
        <xdr:cNvSpPr/>
      </xdr:nvSpPr>
      <xdr:spPr>
        <a:xfrm>
          <a:off x="9851572" y="4939393"/>
          <a:ext cx="1197428" cy="51707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>
              <a:solidFill>
                <a:schemeClr val="tx1"/>
              </a:solidFill>
            </a:rPr>
            <a:t>$5k</a:t>
          </a:r>
        </a:p>
      </xdr:txBody>
    </xdr:sp>
    <xdr:clientData/>
  </xdr:twoCellAnchor>
  <xdr:twoCellAnchor>
    <xdr:from>
      <xdr:col>12</xdr:col>
      <xdr:colOff>449035</xdr:colOff>
      <xdr:row>20</xdr:row>
      <xdr:rowOff>1020536</xdr:rowOff>
    </xdr:from>
    <xdr:to>
      <xdr:col>14</xdr:col>
      <xdr:colOff>122463</xdr:colOff>
      <xdr:row>23</xdr:row>
      <xdr:rowOff>40820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9EDB2394-6372-41D8-A231-6077118A0113}"/>
            </a:ext>
          </a:extLst>
        </xdr:cNvPr>
        <xdr:cNvSpPr/>
      </xdr:nvSpPr>
      <xdr:spPr>
        <a:xfrm>
          <a:off x="11552464" y="4912179"/>
          <a:ext cx="1197428" cy="55789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>
              <a:solidFill>
                <a:schemeClr val="tx1"/>
              </a:solidFill>
            </a:rPr>
            <a:t>$17</a:t>
          </a:r>
        </a:p>
      </xdr:txBody>
    </xdr:sp>
    <xdr:clientData/>
  </xdr:twoCellAnchor>
  <xdr:twoCellAnchor>
    <xdr:from>
      <xdr:col>10</xdr:col>
      <xdr:colOff>748393</xdr:colOff>
      <xdr:row>25</xdr:row>
      <xdr:rowOff>163287</xdr:rowOff>
    </xdr:from>
    <xdr:to>
      <xdr:col>11</xdr:col>
      <xdr:colOff>571500</xdr:colOff>
      <xdr:row>28</xdr:row>
      <xdr:rowOff>149679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F0BCCDE6-AE10-4EBC-94A8-1F75F06DA96B}"/>
            </a:ext>
          </a:extLst>
        </xdr:cNvPr>
        <xdr:cNvSpPr/>
      </xdr:nvSpPr>
      <xdr:spPr>
        <a:xfrm>
          <a:off x="10790464" y="5973537"/>
          <a:ext cx="1197429" cy="55789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>
              <a:solidFill>
                <a:schemeClr val="tx1"/>
              </a:solidFill>
            </a:rPr>
            <a:t>$17</a:t>
          </a:r>
        </a:p>
      </xdr:txBody>
    </xdr:sp>
    <xdr:clientData/>
  </xdr:twoCellAnchor>
  <xdr:twoCellAnchor>
    <xdr:from>
      <xdr:col>12</xdr:col>
      <xdr:colOff>476249</xdr:colOff>
      <xdr:row>25</xdr:row>
      <xdr:rowOff>161926</xdr:rowOff>
    </xdr:from>
    <xdr:to>
      <xdr:col>14</xdr:col>
      <xdr:colOff>149677</xdr:colOff>
      <xdr:row>28</xdr:row>
      <xdr:rowOff>136071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8A806FDC-5ACC-4C80-B366-A7204D397AEB}"/>
            </a:ext>
          </a:extLst>
        </xdr:cNvPr>
        <xdr:cNvSpPr/>
      </xdr:nvSpPr>
      <xdr:spPr>
        <a:xfrm>
          <a:off x="12504963" y="5972176"/>
          <a:ext cx="1197428" cy="54564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>
              <a:solidFill>
                <a:schemeClr val="tx1"/>
              </a:solidFill>
            </a:rPr>
            <a:t>$5</a:t>
          </a:r>
        </a:p>
      </xdr:txBody>
    </xdr:sp>
    <xdr:clientData/>
  </xdr:twoCellAnchor>
  <xdr:twoCellAnchor>
    <xdr:from>
      <xdr:col>10</xdr:col>
      <xdr:colOff>721178</xdr:colOff>
      <xdr:row>33</xdr:row>
      <xdr:rowOff>136072</xdr:rowOff>
    </xdr:from>
    <xdr:to>
      <xdr:col>11</xdr:col>
      <xdr:colOff>544285</xdr:colOff>
      <xdr:row>35</xdr:row>
      <xdr:rowOff>205468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9EED10D-89AC-4693-9CD7-E79E9BD7123B}"/>
            </a:ext>
          </a:extLst>
        </xdr:cNvPr>
        <xdr:cNvSpPr/>
      </xdr:nvSpPr>
      <xdr:spPr>
        <a:xfrm>
          <a:off x="9827078" y="8756197"/>
          <a:ext cx="1194707" cy="450396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>
              <a:solidFill>
                <a:schemeClr val="tx1"/>
              </a:solidFill>
            </a:rPr>
            <a:t>$12k</a:t>
          </a:r>
        </a:p>
      </xdr:txBody>
    </xdr:sp>
    <xdr:clientData/>
  </xdr:twoCellAnchor>
  <xdr:twoCellAnchor>
    <xdr:from>
      <xdr:col>12</xdr:col>
      <xdr:colOff>489857</xdr:colOff>
      <xdr:row>33</xdr:row>
      <xdr:rowOff>136071</xdr:rowOff>
    </xdr:from>
    <xdr:to>
      <xdr:col>14</xdr:col>
      <xdr:colOff>163285</xdr:colOff>
      <xdr:row>35</xdr:row>
      <xdr:rowOff>205467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90730E7E-7179-4194-8D95-2B3506B00CDE}"/>
            </a:ext>
          </a:extLst>
        </xdr:cNvPr>
        <xdr:cNvSpPr/>
      </xdr:nvSpPr>
      <xdr:spPr>
        <a:xfrm>
          <a:off x="11576957" y="8756196"/>
          <a:ext cx="1197428" cy="450396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>
              <a:solidFill>
                <a:schemeClr val="tx1"/>
              </a:solidFill>
            </a:rPr>
            <a:t>$12k</a:t>
          </a:r>
        </a:p>
      </xdr:txBody>
    </xdr:sp>
    <xdr:clientData/>
  </xdr:twoCellAnchor>
  <xdr:twoCellAnchor>
    <xdr:from>
      <xdr:col>10</xdr:col>
      <xdr:colOff>353785</xdr:colOff>
      <xdr:row>17</xdr:row>
      <xdr:rowOff>136072</xdr:rowOff>
    </xdr:from>
    <xdr:to>
      <xdr:col>10</xdr:col>
      <xdr:colOff>394607</xdr:colOff>
      <xdr:row>36</xdr:row>
      <xdr:rowOff>312964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782DA282-5088-4607-A591-A6988009B40C}"/>
            </a:ext>
          </a:extLst>
        </xdr:cNvPr>
        <xdr:cNvCxnSpPr/>
      </xdr:nvCxnSpPr>
      <xdr:spPr>
        <a:xfrm>
          <a:off x="9459685" y="3679372"/>
          <a:ext cx="40822" cy="59490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653143</xdr:colOff>
      <xdr:row>14</xdr:row>
      <xdr:rowOff>122464</xdr:rowOff>
    </xdr:from>
    <xdr:to>
      <xdr:col>11</xdr:col>
      <xdr:colOff>476250</xdr:colOff>
      <xdr:row>16</xdr:row>
      <xdr:rowOff>108857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5F52D670-2DBC-44A3-BF0B-7616C5227CF9}"/>
            </a:ext>
          </a:extLst>
        </xdr:cNvPr>
        <xdr:cNvSpPr/>
      </xdr:nvSpPr>
      <xdr:spPr>
        <a:xfrm>
          <a:off x="9769929" y="2871107"/>
          <a:ext cx="1197428" cy="36739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>
              <a:solidFill>
                <a:srgbClr val="C00000"/>
              </a:solidFill>
            </a:rPr>
            <a:t>A</a:t>
          </a:r>
        </a:p>
      </xdr:txBody>
    </xdr:sp>
    <xdr:clientData/>
  </xdr:twoCellAnchor>
  <xdr:twoCellAnchor>
    <xdr:from>
      <xdr:col>12</xdr:col>
      <xdr:colOff>435428</xdr:colOff>
      <xdr:row>14</xdr:row>
      <xdr:rowOff>95250</xdr:rowOff>
    </xdr:from>
    <xdr:to>
      <xdr:col>14</xdr:col>
      <xdr:colOff>108856</xdr:colOff>
      <xdr:row>16</xdr:row>
      <xdr:rowOff>68036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F0AC13CF-56CD-4634-9974-848E3626526D}"/>
            </a:ext>
          </a:extLst>
        </xdr:cNvPr>
        <xdr:cNvSpPr/>
      </xdr:nvSpPr>
      <xdr:spPr>
        <a:xfrm>
          <a:off x="11538857" y="2843893"/>
          <a:ext cx="1197428" cy="35378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>
              <a:solidFill>
                <a:schemeClr val="tx1"/>
              </a:solidFill>
            </a:rPr>
            <a:t>B</a:t>
          </a:r>
        </a:p>
      </xdr:txBody>
    </xdr:sp>
    <xdr:clientData/>
  </xdr:twoCellAnchor>
  <xdr:twoCellAnchor>
    <xdr:from>
      <xdr:col>10</xdr:col>
      <xdr:colOff>435427</xdr:colOff>
      <xdr:row>17</xdr:row>
      <xdr:rowOff>0</xdr:rowOff>
    </xdr:from>
    <xdr:to>
      <xdr:col>14</xdr:col>
      <xdr:colOff>557892</xdr:colOff>
      <xdr:row>17</xdr:row>
      <xdr:rowOff>40821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B52E4EFD-9DB4-4487-94E3-9408D70CC197}"/>
            </a:ext>
          </a:extLst>
        </xdr:cNvPr>
        <xdr:cNvCxnSpPr/>
      </xdr:nvCxnSpPr>
      <xdr:spPr>
        <a:xfrm flipV="1">
          <a:off x="9552213" y="3320143"/>
          <a:ext cx="3633108" cy="408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1700893</xdr:colOff>
      <xdr:row>33</xdr:row>
      <xdr:rowOff>108859</xdr:rowOff>
    </xdr:from>
    <xdr:to>
      <xdr:col>10</xdr:col>
      <xdr:colOff>68036</xdr:colOff>
      <xdr:row>35</xdr:row>
      <xdr:rowOff>108858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49C97AAF-704A-44AA-BDCC-4689DA2ED455}"/>
            </a:ext>
          </a:extLst>
        </xdr:cNvPr>
        <xdr:cNvSpPr/>
      </xdr:nvSpPr>
      <xdr:spPr>
        <a:xfrm>
          <a:off x="7334250" y="7443109"/>
          <a:ext cx="2775857" cy="585106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/>
            <a:t>$400</a:t>
          </a:r>
        </a:p>
      </xdr:txBody>
    </xdr:sp>
    <xdr:clientData/>
  </xdr:twoCellAnchor>
  <xdr:twoCellAnchor>
    <xdr:from>
      <xdr:col>16</xdr:col>
      <xdr:colOff>176892</xdr:colOff>
      <xdr:row>10</xdr:row>
      <xdr:rowOff>0</xdr:rowOff>
    </xdr:from>
    <xdr:to>
      <xdr:col>20</xdr:col>
      <xdr:colOff>299356</xdr:colOff>
      <xdr:row>20</xdr:row>
      <xdr:rowOff>149678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58E0241D-8A52-4653-9789-3DF3FAA4E954}"/>
            </a:ext>
          </a:extLst>
        </xdr:cNvPr>
        <xdr:cNvSpPr txBox="1"/>
      </xdr:nvSpPr>
      <xdr:spPr>
        <a:xfrm>
          <a:off x="14396356" y="1905000"/>
          <a:ext cx="6449786" cy="21363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2400" baseline="0">
              <a:latin typeface="Lucida Bright" panose="02040602050505020304" pitchFamily="18" charset="0"/>
            </a:rPr>
            <a:t>a) What would be pricing strategy that A will decide on:</a:t>
          </a:r>
        </a:p>
        <a:p>
          <a:pPr algn="l"/>
          <a:r>
            <a:rPr lang="en-US" sz="2400" baseline="0">
              <a:latin typeface="Lucida Bright" panose="02040602050505020304" pitchFamily="18" charset="0"/>
            </a:rPr>
            <a:t>a1) $400 per unit</a:t>
          </a:r>
        </a:p>
        <a:p>
          <a:pPr algn="l"/>
          <a:r>
            <a:rPr lang="en-US" sz="2400" baseline="0">
              <a:latin typeface="Lucida Bright" panose="02040602050505020304" pitchFamily="18" charset="0"/>
            </a:rPr>
            <a:t>b1) $500 per unit</a:t>
          </a:r>
        </a:p>
      </xdr:txBody>
    </xdr:sp>
    <xdr:clientData/>
  </xdr:twoCellAnchor>
  <xdr:twoCellAnchor>
    <xdr:from>
      <xdr:col>16</xdr:col>
      <xdr:colOff>176893</xdr:colOff>
      <xdr:row>20</xdr:row>
      <xdr:rowOff>585107</xdr:rowOff>
    </xdr:from>
    <xdr:to>
      <xdr:col>20</xdr:col>
      <xdr:colOff>299357</xdr:colOff>
      <xdr:row>29</xdr:row>
      <xdr:rowOff>40821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2CCD904-87B4-4D0E-8292-B7CD2AEBC7F1}"/>
            </a:ext>
          </a:extLst>
        </xdr:cNvPr>
        <xdr:cNvSpPr txBox="1"/>
      </xdr:nvSpPr>
      <xdr:spPr>
        <a:xfrm>
          <a:off x="14396357" y="4476750"/>
          <a:ext cx="6449786" cy="21363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2400" baseline="0">
              <a:latin typeface="Lucida Bright" panose="02040602050505020304" pitchFamily="18" charset="0"/>
            </a:rPr>
            <a:t>b) What would be pricing strategy that B will decide on:</a:t>
          </a:r>
        </a:p>
        <a:p>
          <a:pPr algn="l"/>
          <a:r>
            <a:rPr lang="en-US" sz="2400" baseline="0">
              <a:latin typeface="Lucida Bright" panose="02040602050505020304" pitchFamily="18" charset="0"/>
            </a:rPr>
            <a:t>c1) $400 per unit</a:t>
          </a:r>
        </a:p>
        <a:p>
          <a:pPr algn="l"/>
          <a:r>
            <a:rPr lang="en-US" sz="2400" baseline="0">
              <a:latin typeface="Lucida Bright" panose="02040602050505020304" pitchFamily="18" charset="0"/>
            </a:rPr>
            <a:t>d1) $500 per unit</a:t>
          </a:r>
        </a:p>
      </xdr:txBody>
    </xdr:sp>
    <xdr:clientData/>
  </xdr:twoCellAnchor>
  <xdr:twoCellAnchor>
    <xdr:from>
      <xdr:col>16</xdr:col>
      <xdr:colOff>272143</xdr:colOff>
      <xdr:row>31</xdr:row>
      <xdr:rowOff>13607</xdr:rowOff>
    </xdr:from>
    <xdr:to>
      <xdr:col>20</xdr:col>
      <xdr:colOff>394607</xdr:colOff>
      <xdr:row>35</xdr:row>
      <xdr:rowOff>149679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9E493B6-535A-4156-BF06-38732EE292B4}"/>
            </a:ext>
          </a:extLst>
        </xdr:cNvPr>
        <xdr:cNvSpPr txBox="1"/>
      </xdr:nvSpPr>
      <xdr:spPr>
        <a:xfrm>
          <a:off x="15416893" y="6966857"/>
          <a:ext cx="6449785" cy="1102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2400" baseline="0">
              <a:latin typeface="Lucida Bright" panose="02040602050505020304" pitchFamily="18" charset="0"/>
            </a:rPr>
            <a:t>c) In the Game Theory this situations is called_____________?</a:t>
          </a:r>
        </a:p>
      </xdr:txBody>
    </xdr:sp>
    <xdr:clientData/>
  </xdr:twoCellAnchor>
  <xdr:twoCellAnchor>
    <xdr:from>
      <xdr:col>4</xdr:col>
      <xdr:colOff>204108</xdr:colOff>
      <xdr:row>13</xdr:row>
      <xdr:rowOff>176893</xdr:rowOff>
    </xdr:from>
    <xdr:to>
      <xdr:col>6</xdr:col>
      <xdr:colOff>830036</xdr:colOff>
      <xdr:row>18</xdr:row>
      <xdr:rowOff>27215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5887D8DC-3009-4ECE-84F5-8AAF85E7E6E3}"/>
            </a:ext>
          </a:extLst>
        </xdr:cNvPr>
        <xdr:cNvSpPr txBox="1"/>
      </xdr:nvSpPr>
      <xdr:spPr>
        <a:xfrm>
          <a:off x="2653394" y="2653393"/>
          <a:ext cx="2408463" cy="8844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400" baseline="0">
              <a:latin typeface="Lucida Bright" panose="02040602050505020304" pitchFamily="18" charset="0"/>
            </a:rPr>
            <a:t>A's Pricing Options</a:t>
          </a:r>
        </a:p>
      </xdr:txBody>
    </xdr:sp>
    <xdr:clientData/>
  </xdr:twoCellAnchor>
  <xdr:twoCellAnchor>
    <xdr:from>
      <xdr:col>7</xdr:col>
      <xdr:colOff>1836964</xdr:colOff>
      <xdr:row>11</xdr:row>
      <xdr:rowOff>13607</xdr:rowOff>
    </xdr:from>
    <xdr:to>
      <xdr:col>9</xdr:col>
      <xdr:colOff>761998</xdr:colOff>
      <xdr:row>15</xdr:row>
      <xdr:rowOff>54429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6659DAB-A18A-46B8-9BEB-5F5450413E2F}"/>
            </a:ext>
          </a:extLst>
        </xdr:cNvPr>
        <xdr:cNvSpPr txBox="1"/>
      </xdr:nvSpPr>
      <xdr:spPr>
        <a:xfrm>
          <a:off x="7470321" y="2109107"/>
          <a:ext cx="2408463" cy="8844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400" baseline="0">
              <a:latin typeface="Lucida Bright" panose="02040602050505020304" pitchFamily="18" charset="0"/>
            </a:rPr>
            <a:t>B's Pricing Options</a:t>
          </a:r>
        </a:p>
      </xdr:txBody>
    </xdr:sp>
    <xdr:clientData/>
  </xdr:twoCellAnchor>
  <xdr:twoCellAnchor>
    <xdr:from>
      <xdr:col>10</xdr:col>
      <xdr:colOff>408214</xdr:colOff>
      <xdr:row>9</xdr:row>
      <xdr:rowOff>122466</xdr:rowOff>
    </xdr:from>
    <xdr:to>
      <xdr:col>14</xdr:col>
      <xdr:colOff>544286</xdr:colOff>
      <xdr:row>13</xdr:row>
      <xdr:rowOff>54430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1C359B41-5377-4C4F-BB07-4A0283C620DB}"/>
            </a:ext>
          </a:extLst>
        </xdr:cNvPr>
        <xdr:cNvSpPr txBox="1"/>
      </xdr:nvSpPr>
      <xdr:spPr>
        <a:xfrm>
          <a:off x="10450285" y="1836966"/>
          <a:ext cx="3646715" cy="6939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400" baseline="0">
              <a:latin typeface="Lucida Bright" panose="02040602050505020304" pitchFamily="18" charset="0"/>
            </a:rPr>
            <a:t>Expected Payoffs</a:t>
          </a:r>
        </a:p>
      </xdr:txBody>
    </xdr:sp>
    <xdr:clientData/>
  </xdr:twoCellAnchor>
  <xdr:twoCellAnchor>
    <xdr:from>
      <xdr:col>2</xdr:col>
      <xdr:colOff>13607</xdr:colOff>
      <xdr:row>38</xdr:row>
      <xdr:rowOff>95251</xdr:rowOff>
    </xdr:from>
    <xdr:to>
      <xdr:col>8</xdr:col>
      <xdr:colOff>190499</xdr:colOff>
      <xdr:row>54</xdr:row>
      <xdr:rowOff>163286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CA4BE821-AAD7-4817-9803-743C01F22C91}"/>
            </a:ext>
          </a:extLst>
        </xdr:cNvPr>
        <xdr:cNvSpPr txBox="1"/>
      </xdr:nvSpPr>
      <xdr:spPr>
        <a:xfrm>
          <a:off x="1238250" y="8803822"/>
          <a:ext cx="6449785" cy="3442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2400" baseline="0">
              <a:latin typeface="Lucida Bright" panose="02040602050505020304" pitchFamily="18" charset="0"/>
            </a:rPr>
            <a:t>The underlying conditions are:</a:t>
          </a:r>
        </a:p>
        <a:p>
          <a:pPr algn="l"/>
          <a:endParaRPr lang="en-US" sz="2400" baseline="0">
            <a:latin typeface="Lucida Bright" panose="02040602050505020304" pitchFamily="18" charset="0"/>
          </a:endParaRPr>
        </a:p>
        <a:p>
          <a:pPr algn="l"/>
          <a:r>
            <a:rPr lang="en-US" sz="2400" baseline="0">
              <a:latin typeface="Lucida Bright" panose="02040602050505020304" pitchFamily="18" charset="0"/>
            </a:rPr>
            <a:t>1. The Market is price sensitive.</a:t>
          </a:r>
        </a:p>
        <a:p>
          <a:pPr algn="l"/>
          <a:r>
            <a:rPr lang="en-US" sz="2400" baseline="0">
              <a:latin typeface="Lucida Bright" panose="02040602050505020304" pitchFamily="18" charset="0"/>
            </a:rPr>
            <a:t>2. Both products are commodities.</a:t>
          </a:r>
        </a:p>
        <a:p>
          <a:pPr algn="l"/>
          <a:r>
            <a:rPr lang="en-US" sz="2400" baseline="0">
              <a:latin typeface="Lucida Bright" panose="02040602050505020304" pitchFamily="18" charset="0"/>
            </a:rPr>
            <a:t>3. The pricing decisions by A and B are</a:t>
          </a:r>
        </a:p>
        <a:p>
          <a:pPr algn="l"/>
          <a:r>
            <a:rPr lang="en-US" sz="2400" baseline="0">
              <a:latin typeface="Lucida Bright" panose="02040602050505020304" pitchFamily="18" charset="0"/>
            </a:rPr>
            <a:t>     made simultaneously.</a:t>
          </a:r>
        </a:p>
      </xdr:txBody>
    </xdr:sp>
    <xdr:clientData/>
  </xdr:twoCellAnchor>
  <xdr:twoCellAnchor>
    <xdr:from>
      <xdr:col>16</xdr:col>
      <xdr:colOff>476250</xdr:colOff>
      <xdr:row>1</xdr:row>
      <xdr:rowOff>149679</xdr:rowOff>
    </xdr:from>
    <xdr:to>
      <xdr:col>19</xdr:col>
      <xdr:colOff>214083</xdr:colOff>
      <xdr:row>6</xdr:row>
      <xdr:rowOff>39007</xdr:rowOff>
    </xdr:to>
    <xdr:sp macro="" textlink="">
      <xdr:nvSpPr>
        <xdr:cNvPr id="50" name="Rounded Rectangle 3">
          <a:extLst>
            <a:ext uri="{FF2B5EF4-FFF2-40B4-BE49-F238E27FC236}">
              <a16:creationId xmlns:a16="http://schemas.microsoft.com/office/drawing/2014/main" id="{048DB74F-5DDD-47E3-B62A-82F9627F8544}"/>
            </a:ext>
          </a:extLst>
        </xdr:cNvPr>
        <xdr:cNvSpPr/>
      </xdr:nvSpPr>
      <xdr:spPr>
        <a:xfrm>
          <a:off x="15621000" y="340179"/>
          <a:ext cx="4445904" cy="84182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16</xdr:col>
      <xdr:colOff>231322</xdr:colOff>
      <xdr:row>36</xdr:row>
      <xdr:rowOff>163286</xdr:rowOff>
    </xdr:from>
    <xdr:to>
      <xdr:col>20</xdr:col>
      <xdr:colOff>353786</xdr:colOff>
      <xdr:row>43</xdr:row>
      <xdr:rowOff>176892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1A1865A-6950-4403-AA8D-2A1B1A2AF55C}"/>
            </a:ext>
          </a:extLst>
        </xdr:cNvPr>
        <xdr:cNvSpPr txBox="1"/>
      </xdr:nvSpPr>
      <xdr:spPr>
        <a:xfrm>
          <a:off x="15376072" y="8382000"/>
          <a:ext cx="6449785" cy="1564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2400" baseline="0">
              <a:solidFill>
                <a:srgbClr val="C00000"/>
              </a:solidFill>
              <a:latin typeface="Lucida Bright" panose="02040602050505020304" pitchFamily="18" charset="0"/>
            </a:rPr>
            <a:t>A and B will opt for $400/$400 strategy</a:t>
          </a:r>
        </a:p>
        <a:p>
          <a:pPr algn="l"/>
          <a:r>
            <a:rPr lang="en-US" sz="2400" baseline="0">
              <a:solidFill>
                <a:srgbClr val="C00000"/>
              </a:solidFill>
              <a:latin typeface="Lucida Bright" panose="02040602050505020304" pitchFamily="18" charset="0"/>
            </a:rPr>
            <a:t>To Settle suboptimal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1"/>
  <sheetViews>
    <sheetView showRowColHeaders="0" tabSelected="1" zoomScale="50" zoomScaleNormal="50" workbookViewId="0">
      <selection activeCell="AK41" sqref="AK41"/>
    </sheetView>
  </sheetViews>
  <sheetFormatPr defaultColWidth="9.140625" defaultRowHeight="15" x14ac:dyDescent="0.25"/>
  <cols>
    <col min="1" max="16384" width="9.140625" style="3"/>
  </cols>
  <sheetData>
    <row r="1" spans="1:1" x14ac:dyDescent="0.25">
      <c r="A1" s="3" t="s">
        <v>0</v>
      </c>
    </row>
    <row r="24" spans="5:17" x14ac:dyDescent="0.25"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</row>
    <row r="25" spans="5:17" x14ac:dyDescent="0.25"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5:17" x14ac:dyDescent="0.25"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5:17" x14ac:dyDescent="0.25"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</row>
    <row r="28" spans="5:17" x14ac:dyDescent="0.25"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</row>
    <row r="29" spans="5:17" x14ac:dyDescent="0.25"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</row>
    <row r="30" spans="5:17" x14ac:dyDescent="0.25"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5:17" x14ac:dyDescent="0.25"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</sheetData>
  <mergeCells count="1">
    <mergeCell ref="E24:Q31"/>
  </mergeCells>
  <pageMargins left="0.7" right="0.7" top="0.75" bottom="0.75" header="0.3" footer="0.3"/>
  <pageSetup scale="3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CE4F1-2DA2-492A-BD14-FBCD8C81F01C}">
  <sheetPr>
    <pageSetUpPr fitToPage="1"/>
  </sheetPr>
  <dimension ref="Q13:AB35"/>
  <sheetViews>
    <sheetView zoomScale="70" zoomScaleNormal="70" workbookViewId="0"/>
  </sheetViews>
  <sheetFormatPr defaultColWidth="9.140625" defaultRowHeight="15" x14ac:dyDescent="0.25"/>
  <cols>
    <col min="1" max="14" width="9.140625" style="1"/>
    <col min="15" max="15" width="10.28515625" style="1" customWidth="1"/>
    <col min="16" max="16" width="9.140625" style="1"/>
    <col min="17" max="17" width="25.42578125" style="1" customWidth="1"/>
    <col min="18" max="20" width="17.140625" style="1" customWidth="1"/>
    <col min="21" max="21" width="21" style="1" customWidth="1"/>
    <col min="22" max="22" width="21.85546875" style="1" customWidth="1"/>
    <col min="23" max="23" width="26.28515625" style="1" customWidth="1"/>
    <col min="24" max="24" width="9.140625" style="1"/>
    <col min="25" max="25" width="20.5703125" style="1" customWidth="1"/>
    <col min="26" max="27" width="9.140625" style="1"/>
    <col min="28" max="28" width="25.7109375" style="1" customWidth="1"/>
    <col min="29" max="16384" width="9.140625" style="1"/>
  </cols>
  <sheetData>
    <row r="13" spans="17:22" ht="36.75" customHeight="1" x14ac:dyDescent="0.25">
      <c r="R13" s="123" t="s">
        <v>64</v>
      </c>
      <c r="S13" s="124"/>
      <c r="T13" s="124"/>
      <c r="U13" s="124"/>
      <c r="V13" s="125"/>
    </row>
    <row r="14" spans="17:22" ht="35.25" customHeight="1" x14ac:dyDescent="0.25">
      <c r="Q14" s="53"/>
      <c r="R14" s="123" t="s">
        <v>22</v>
      </c>
      <c r="S14" s="124"/>
      <c r="T14" s="124"/>
      <c r="U14" s="124"/>
      <c r="V14" s="125"/>
    </row>
    <row r="15" spans="17:22" ht="108" x14ac:dyDescent="0.25">
      <c r="Q15" s="54" t="s">
        <v>13</v>
      </c>
      <c r="R15" s="54" t="s">
        <v>23</v>
      </c>
      <c r="S15" s="54" t="s">
        <v>24</v>
      </c>
      <c r="T15" s="54" t="s">
        <v>25</v>
      </c>
      <c r="U15" s="54" t="s">
        <v>26</v>
      </c>
      <c r="V15" s="54" t="s">
        <v>27</v>
      </c>
    </row>
    <row r="16" spans="17:22" ht="32.25" customHeight="1" x14ac:dyDescent="0.25">
      <c r="Q16" s="40" t="s">
        <v>2</v>
      </c>
      <c r="R16" s="55">
        <v>-1000</v>
      </c>
      <c r="S16" s="55">
        <v>1000</v>
      </c>
      <c r="T16" s="73">
        <v>2000</v>
      </c>
      <c r="U16" s="73">
        <v>3000</v>
      </c>
      <c r="V16" s="55">
        <v>0</v>
      </c>
    </row>
    <row r="17" spans="17:25" ht="34.5" customHeight="1" x14ac:dyDescent="0.25">
      <c r="Q17" s="56" t="s">
        <v>3</v>
      </c>
      <c r="R17" s="55">
        <v>2500</v>
      </c>
      <c r="S17" s="55">
        <v>2000</v>
      </c>
      <c r="T17" s="55">
        <v>1500</v>
      </c>
      <c r="U17" s="55">
        <v>-1000</v>
      </c>
      <c r="V17" s="55">
        <v>-1500</v>
      </c>
    </row>
    <row r="18" spans="17:25" ht="32.25" customHeight="1" x14ac:dyDescent="0.25">
      <c r="Q18" s="40" t="s">
        <v>4</v>
      </c>
      <c r="R18" s="73">
        <v>5000</v>
      </c>
      <c r="S18" s="73">
        <v>2500</v>
      </c>
      <c r="T18" s="55">
        <v>1000</v>
      </c>
      <c r="U18" s="55">
        <v>-2000</v>
      </c>
      <c r="V18" s="55">
        <v>-6000</v>
      </c>
    </row>
    <row r="19" spans="17:25" ht="36.75" customHeight="1" x14ac:dyDescent="0.25">
      <c r="Q19" s="40" t="s">
        <v>28</v>
      </c>
      <c r="R19" s="55">
        <v>600</v>
      </c>
      <c r="S19" s="55">
        <v>600</v>
      </c>
      <c r="T19" s="55">
        <v>600</v>
      </c>
      <c r="U19" s="55">
        <v>600</v>
      </c>
      <c r="V19" s="73">
        <v>600</v>
      </c>
    </row>
    <row r="20" spans="17:25" ht="54" customHeight="1" x14ac:dyDescent="0.25">
      <c r="Q20" s="57" t="s">
        <v>6</v>
      </c>
      <c r="R20" s="57">
        <v>0.2</v>
      </c>
      <c r="S20" s="57">
        <v>0.3</v>
      </c>
      <c r="T20" s="72">
        <v>0.3</v>
      </c>
      <c r="U20" s="57">
        <v>0.1</v>
      </c>
      <c r="V20" s="57">
        <v>0.1</v>
      </c>
      <c r="W20" s="72">
        <f>SUM(R20:V20)</f>
        <v>1</v>
      </c>
      <c r="X20" s="33"/>
      <c r="Y20" s="73">
        <f>5000*0.2+2500*0.3+2000*0.3+3000*0.1+600*0.1</f>
        <v>2710</v>
      </c>
    </row>
    <row r="26" spans="17:25" ht="35.25" customHeight="1" x14ac:dyDescent="0.25">
      <c r="R26" s="123" t="s">
        <v>63</v>
      </c>
      <c r="S26" s="124"/>
      <c r="T26" s="124"/>
      <c r="U26" s="124"/>
      <c r="V26" s="125"/>
    </row>
    <row r="27" spans="17:25" ht="27" x14ac:dyDescent="0.25">
      <c r="Q27" s="53"/>
      <c r="R27" s="123" t="s">
        <v>22</v>
      </c>
      <c r="S27" s="124"/>
      <c r="T27" s="124"/>
      <c r="U27" s="124"/>
      <c r="V27" s="125"/>
    </row>
    <row r="28" spans="17:25" ht="108" x14ac:dyDescent="0.25">
      <c r="Q28" s="54" t="s">
        <v>13</v>
      </c>
      <c r="R28" s="54" t="s">
        <v>23</v>
      </c>
      <c r="S28" s="54" t="s">
        <v>24</v>
      </c>
      <c r="T28" s="54" t="s">
        <v>25</v>
      </c>
      <c r="U28" s="54" t="s">
        <v>26</v>
      </c>
      <c r="V28" s="54" t="s">
        <v>27</v>
      </c>
    </row>
    <row r="29" spans="17:25" ht="34.5" customHeight="1" x14ac:dyDescent="0.25">
      <c r="Q29" s="40" t="s">
        <v>2</v>
      </c>
      <c r="R29" s="55">
        <v>-1000</v>
      </c>
      <c r="S29" s="55">
        <v>1000</v>
      </c>
      <c r="T29" s="55">
        <v>2000</v>
      </c>
      <c r="U29" s="55">
        <v>3000</v>
      </c>
      <c r="V29" s="55">
        <v>0</v>
      </c>
      <c r="W29" s="55">
        <f>SUMPRODUCT(R29:V29,R33:V33)</f>
        <v>1000</v>
      </c>
    </row>
    <row r="30" spans="17:25" ht="33.75" customHeight="1" x14ac:dyDescent="0.25">
      <c r="Q30" s="56" t="s">
        <v>3</v>
      </c>
      <c r="R30" s="55">
        <v>2500</v>
      </c>
      <c r="S30" s="55">
        <v>2000</v>
      </c>
      <c r="T30" s="55">
        <v>1500</v>
      </c>
      <c r="U30" s="55">
        <v>-1000</v>
      </c>
      <c r="V30" s="55">
        <v>-1500</v>
      </c>
      <c r="W30" s="74">
        <f>SUMPRODUCT(R30:V30,R33:V33)</f>
        <v>1300</v>
      </c>
    </row>
    <row r="31" spans="17:25" ht="39.75" customHeight="1" x14ac:dyDescent="0.25">
      <c r="Q31" s="40" t="s">
        <v>4</v>
      </c>
      <c r="R31" s="55">
        <v>5000</v>
      </c>
      <c r="S31" s="55">
        <v>2500</v>
      </c>
      <c r="T31" s="55">
        <v>1000</v>
      </c>
      <c r="U31" s="55">
        <v>-2000</v>
      </c>
      <c r="V31" s="55">
        <v>-6000</v>
      </c>
      <c r="W31" s="55">
        <f>SUMPRODUCT(R31:V31,R33:V33)</f>
        <v>1250</v>
      </c>
    </row>
    <row r="32" spans="17:25" ht="37.5" customHeight="1" x14ac:dyDescent="0.25">
      <c r="Q32" s="40" t="s">
        <v>28</v>
      </c>
      <c r="R32" s="55">
        <v>600</v>
      </c>
      <c r="S32" s="55">
        <v>600</v>
      </c>
      <c r="T32" s="55">
        <v>600</v>
      </c>
      <c r="U32" s="55">
        <v>600</v>
      </c>
      <c r="V32" s="55">
        <v>600</v>
      </c>
      <c r="W32" s="55">
        <f>SUMPRODUCT(R32:V32,R33:V33)</f>
        <v>600</v>
      </c>
    </row>
    <row r="33" spans="17:28" ht="54.75" customHeight="1" x14ac:dyDescent="0.25">
      <c r="Q33" s="57" t="s">
        <v>6</v>
      </c>
      <c r="R33" s="57">
        <v>0.2</v>
      </c>
      <c r="S33" s="57">
        <v>0.3</v>
      </c>
      <c r="T33" s="72">
        <v>0.3</v>
      </c>
      <c r="U33" s="57">
        <v>0.1</v>
      </c>
      <c r="V33" s="57">
        <v>0.1</v>
      </c>
      <c r="W33" s="72">
        <f>SUM(R33:V33)</f>
        <v>1</v>
      </c>
      <c r="Y33" s="73">
        <f>W30</f>
        <v>1300</v>
      </c>
      <c r="AB33" s="73">
        <f>Y20-Y33</f>
        <v>1410</v>
      </c>
    </row>
    <row r="35" spans="17:28" x14ac:dyDescent="0.25">
      <c r="Q35" s="34"/>
    </row>
  </sheetData>
  <mergeCells count="4">
    <mergeCell ref="R14:V14"/>
    <mergeCell ref="R27:V27"/>
    <mergeCell ref="R13:V13"/>
    <mergeCell ref="R26:V26"/>
  </mergeCells>
  <pageMargins left="0.7" right="0.7" top="0.75" bottom="0.75" header="0.3" footer="0.3"/>
  <pageSetup scale="33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1E876-D2C4-4711-8A38-46781DE2135D}">
  <sheetPr>
    <pageSetUpPr fitToPage="1"/>
  </sheetPr>
  <dimension ref="M14:U46"/>
  <sheetViews>
    <sheetView zoomScale="70" zoomScaleNormal="70" workbookViewId="0"/>
  </sheetViews>
  <sheetFormatPr defaultColWidth="8.85546875" defaultRowHeight="15" x14ac:dyDescent="0.25"/>
  <cols>
    <col min="1" max="4" width="8.85546875" style="1"/>
    <col min="5" max="5" width="17.7109375" style="1" customWidth="1"/>
    <col min="6" max="6" width="14.140625" style="1" customWidth="1"/>
    <col min="7" max="7" width="16.28515625" style="1" customWidth="1"/>
    <col min="8" max="8" width="12" style="1" customWidth="1"/>
    <col min="9" max="9" width="11.28515625" style="1" customWidth="1"/>
    <col min="10" max="10" width="8.85546875" style="1"/>
    <col min="11" max="11" width="11.7109375" style="1" customWidth="1"/>
    <col min="12" max="12" width="8.85546875" style="1"/>
    <col min="13" max="13" width="24.140625" style="1" customWidth="1"/>
    <col min="14" max="14" width="24.28515625" style="1" customWidth="1"/>
    <col min="15" max="15" width="24.140625" style="1" customWidth="1"/>
    <col min="16" max="16" width="26.7109375" style="1" customWidth="1"/>
    <col min="17" max="17" width="14.7109375" style="1" customWidth="1"/>
    <col min="18" max="18" width="18.140625" style="1" customWidth="1"/>
    <col min="19" max="16384" width="8.85546875" style="1"/>
  </cols>
  <sheetData>
    <row r="14" spans="13:18" ht="21.6" customHeight="1" x14ac:dyDescent="0.25"/>
    <row r="15" spans="13:18" ht="27" x14ac:dyDescent="0.25">
      <c r="M15" s="40" t="s">
        <v>36</v>
      </c>
      <c r="N15" s="126" t="s">
        <v>22</v>
      </c>
      <c r="O15" s="127"/>
      <c r="P15" s="41"/>
      <c r="Q15" s="41"/>
      <c r="R15" s="41"/>
    </row>
    <row r="16" spans="13:18" ht="27" x14ac:dyDescent="0.25">
      <c r="M16" s="31"/>
      <c r="N16" s="30" t="s">
        <v>30</v>
      </c>
      <c r="O16" s="30" t="s">
        <v>31</v>
      </c>
      <c r="P16" s="41"/>
    </row>
    <row r="17" spans="13:16" ht="25.5" x14ac:dyDescent="0.25">
      <c r="M17" s="31" t="s">
        <v>2</v>
      </c>
      <c r="N17" s="32">
        <v>1000</v>
      </c>
      <c r="O17" s="32">
        <v>100</v>
      </c>
      <c r="P17" s="32">
        <f>(N17+O17)/2</f>
        <v>550</v>
      </c>
    </row>
    <row r="18" spans="13:16" ht="25.5" x14ac:dyDescent="0.25">
      <c r="M18" s="31" t="s">
        <v>3</v>
      </c>
      <c r="N18" s="32">
        <v>2500</v>
      </c>
      <c r="O18" s="32">
        <v>2000</v>
      </c>
      <c r="P18" s="32">
        <f t="shared" ref="P18:P19" si="0">(N18+O18)/2</f>
        <v>2250</v>
      </c>
    </row>
    <row r="19" spans="13:16" ht="25.5" x14ac:dyDescent="0.25">
      <c r="M19" s="69" t="s">
        <v>4</v>
      </c>
      <c r="N19" s="32">
        <v>5000</v>
      </c>
      <c r="O19" s="32">
        <v>2500</v>
      </c>
      <c r="P19" s="75">
        <f t="shared" si="0"/>
        <v>3750</v>
      </c>
    </row>
    <row r="20" spans="13:16" ht="46.5" customHeight="1" x14ac:dyDescent="0.25">
      <c r="M20" s="4" t="s">
        <v>6</v>
      </c>
      <c r="N20" s="4">
        <v>0.5</v>
      </c>
      <c r="O20" s="4">
        <v>0.5</v>
      </c>
      <c r="P20" s="41"/>
    </row>
    <row r="27" spans="13:16" ht="27" x14ac:dyDescent="0.25">
      <c r="M27" s="40" t="s">
        <v>37</v>
      </c>
      <c r="N27" s="126" t="s">
        <v>22</v>
      </c>
      <c r="O27" s="127"/>
    </row>
    <row r="28" spans="13:16" ht="25.5" x14ac:dyDescent="0.25">
      <c r="M28" s="31"/>
      <c r="N28" s="30" t="s">
        <v>30</v>
      </c>
      <c r="O28" s="30" t="s">
        <v>31</v>
      </c>
    </row>
    <row r="29" spans="13:16" ht="25.5" x14ac:dyDescent="0.25">
      <c r="M29" s="31" t="s">
        <v>2</v>
      </c>
      <c r="N29" s="32">
        <v>1000</v>
      </c>
      <c r="O29" s="32">
        <v>100</v>
      </c>
      <c r="P29" s="32">
        <f>SUMPRODUCT(N29:O29,N32:O32)</f>
        <v>460</v>
      </c>
    </row>
    <row r="30" spans="13:16" ht="25.5" x14ac:dyDescent="0.25">
      <c r="M30" s="31" t="s">
        <v>3</v>
      </c>
      <c r="N30" s="32">
        <v>2500</v>
      </c>
      <c r="O30" s="32">
        <v>2000</v>
      </c>
      <c r="P30" s="32">
        <f>SUMPRODUCT(N30:O30,N32:O32)</f>
        <v>2200</v>
      </c>
    </row>
    <row r="31" spans="13:16" ht="25.5" x14ac:dyDescent="0.25">
      <c r="M31" s="31" t="s">
        <v>4</v>
      </c>
      <c r="N31" s="32">
        <v>5000</v>
      </c>
      <c r="O31" s="32">
        <v>2500</v>
      </c>
      <c r="P31" s="75">
        <f>SUMPRODUCT(N31:O31,N32:O32)</f>
        <v>3500</v>
      </c>
    </row>
    <row r="32" spans="13:16" ht="33" customHeight="1" x14ac:dyDescent="0.25">
      <c r="M32" s="4" t="s">
        <v>6</v>
      </c>
      <c r="N32" s="4">
        <v>0.4</v>
      </c>
      <c r="O32" s="4">
        <v>0.6</v>
      </c>
    </row>
    <row r="33" spans="13:21" x14ac:dyDescent="0.25">
      <c r="M33" s="42"/>
      <c r="N33" s="42"/>
    </row>
    <row r="41" spans="13:21" x14ac:dyDescent="0.25">
      <c r="M41" s="43"/>
      <c r="N41" s="43"/>
      <c r="O41" s="43"/>
      <c r="P41" s="43"/>
      <c r="Q41" s="43"/>
      <c r="R41" s="43"/>
    </row>
    <row r="46" spans="13:21" x14ac:dyDescent="0.25">
      <c r="M46" s="43"/>
      <c r="N46" s="43"/>
      <c r="O46" s="43"/>
      <c r="P46" s="43"/>
      <c r="Q46" s="43"/>
      <c r="R46" s="43"/>
      <c r="S46" s="43"/>
      <c r="T46" s="43"/>
      <c r="U46" s="43"/>
    </row>
  </sheetData>
  <mergeCells count="2">
    <mergeCell ref="N15:O15"/>
    <mergeCell ref="N27:O27"/>
  </mergeCells>
  <pageMargins left="0.7" right="0.7" top="0.75" bottom="0.75" header="0.3" footer="0.3"/>
  <pageSetup scale="43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32DB8-D9A3-42F1-828C-F8BC9DF03D91}">
  <sheetPr>
    <pageSetUpPr fitToPage="1"/>
  </sheetPr>
  <dimension ref="M10:V36"/>
  <sheetViews>
    <sheetView zoomScale="70" zoomScaleNormal="70" workbookViewId="0">
      <selection activeCell="T12" sqref="T12"/>
    </sheetView>
  </sheetViews>
  <sheetFormatPr defaultColWidth="8.85546875" defaultRowHeight="15" x14ac:dyDescent="0.25"/>
  <cols>
    <col min="1" max="4" width="8.85546875" style="1"/>
    <col min="5" max="5" width="17.7109375" style="1" customWidth="1"/>
    <col min="6" max="6" width="14.140625" style="1" customWidth="1"/>
    <col min="7" max="7" width="16.28515625" style="1" customWidth="1"/>
    <col min="8" max="8" width="12" style="1" customWidth="1"/>
    <col min="9" max="9" width="11.28515625" style="1" customWidth="1"/>
    <col min="10" max="10" width="8.85546875" style="1"/>
    <col min="11" max="11" width="11.7109375" style="1" customWidth="1"/>
    <col min="12" max="12" width="11.85546875" style="1" customWidth="1"/>
    <col min="13" max="13" width="25.7109375" style="1" customWidth="1"/>
    <col min="14" max="14" width="24.5703125" style="1" customWidth="1"/>
    <col min="15" max="15" width="21.42578125" style="1" customWidth="1"/>
    <col min="16" max="16" width="18.42578125" style="1" customWidth="1"/>
    <col min="17" max="17" width="19.140625" style="1" customWidth="1"/>
    <col min="18" max="18" width="21.85546875" style="1" customWidth="1"/>
    <col min="19" max="19" width="23.140625" style="1" customWidth="1"/>
    <col min="20" max="20" width="21.140625" style="1" customWidth="1"/>
    <col min="21" max="21" width="25" style="1" customWidth="1"/>
    <col min="22" max="16384" width="8.85546875" style="1"/>
  </cols>
  <sheetData>
    <row r="10" spans="13:21" ht="29.25" x14ac:dyDescent="0.25">
      <c r="M10" s="58"/>
      <c r="N10" s="128" t="s">
        <v>22</v>
      </c>
      <c r="O10" s="129"/>
      <c r="P10" s="129"/>
      <c r="Q10" s="129"/>
      <c r="R10" s="130"/>
    </row>
    <row r="11" spans="13:21" ht="119.25" customHeight="1" x14ac:dyDescent="0.25">
      <c r="M11" s="59"/>
      <c r="N11" s="60" t="s">
        <v>30</v>
      </c>
      <c r="O11" s="60" t="s">
        <v>31</v>
      </c>
      <c r="P11" s="60" t="s">
        <v>32</v>
      </c>
      <c r="Q11" s="60" t="s">
        <v>33</v>
      </c>
      <c r="R11" s="78" t="s">
        <v>34</v>
      </c>
      <c r="S11" s="76" t="s">
        <v>65</v>
      </c>
      <c r="T11" s="60" t="s">
        <v>66</v>
      </c>
      <c r="U11" s="60" t="s">
        <v>67</v>
      </c>
    </row>
    <row r="12" spans="13:21" ht="43.5" customHeight="1" x14ac:dyDescent="0.25">
      <c r="M12" s="59" t="s">
        <v>2</v>
      </c>
      <c r="N12" s="61">
        <v>-1000</v>
      </c>
      <c r="O12" s="61">
        <v>1000</v>
      </c>
      <c r="P12" s="61">
        <v>2000</v>
      </c>
      <c r="Q12" s="61">
        <v>3000</v>
      </c>
      <c r="R12" s="79">
        <v>0</v>
      </c>
      <c r="S12" s="77">
        <f>Q12</f>
        <v>3000</v>
      </c>
      <c r="T12" s="81">
        <f>N12</f>
        <v>-1000</v>
      </c>
      <c r="U12" s="61"/>
    </row>
    <row r="13" spans="13:21" ht="52.5" customHeight="1" x14ac:dyDescent="0.25">
      <c r="M13" s="59" t="s">
        <v>3</v>
      </c>
      <c r="N13" s="61">
        <v>2500</v>
      </c>
      <c r="O13" s="61">
        <v>2000</v>
      </c>
      <c r="P13" s="61">
        <v>1500</v>
      </c>
      <c r="Q13" s="61">
        <v>-1000</v>
      </c>
      <c r="R13" s="79">
        <v>-1500</v>
      </c>
      <c r="S13" s="77">
        <f>N13</f>
        <v>2500</v>
      </c>
      <c r="T13" s="61">
        <f>R13</f>
        <v>-1500</v>
      </c>
      <c r="U13" s="61"/>
    </row>
    <row r="14" spans="13:21" ht="47.25" customHeight="1" x14ac:dyDescent="0.25">
      <c r="M14" s="59" t="s">
        <v>4</v>
      </c>
      <c r="N14" s="61">
        <v>5000</v>
      </c>
      <c r="O14" s="61">
        <v>2500</v>
      </c>
      <c r="P14" s="61">
        <v>1000</v>
      </c>
      <c r="Q14" s="61">
        <v>-2000</v>
      </c>
      <c r="R14" s="79">
        <v>-6000</v>
      </c>
      <c r="S14" s="80">
        <f>N14</f>
        <v>5000</v>
      </c>
      <c r="T14" s="61">
        <f>R14</f>
        <v>-6000</v>
      </c>
      <c r="U14" s="81">
        <f>N14-N14</f>
        <v>0</v>
      </c>
    </row>
    <row r="36" spans="22:22" x14ac:dyDescent="0.25">
      <c r="V36" s="1" t="s">
        <v>35</v>
      </c>
    </row>
  </sheetData>
  <mergeCells count="1">
    <mergeCell ref="N10:R10"/>
  </mergeCells>
  <pageMargins left="0.7" right="0.7" top="0.75" bottom="0.75" header="0.3" footer="0.3"/>
  <pageSetup scale="37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F6906-D62F-443F-B25D-AE00B8404E21}">
  <sheetPr>
    <pageSetUpPr fitToPage="1"/>
  </sheetPr>
  <dimension ref="B14:AB50"/>
  <sheetViews>
    <sheetView zoomScale="70" zoomScaleNormal="70" workbookViewId="0"/>
  </sheetViews>
  <sheetFormatPr defaultColWidth="9.140625" defaultRowHeight="15" x14ac:dyDescent="0.25"/>
  <cols>
    <col min="1" max="6" width="9.140625" style="19"/>
    <col min="7" max="7" width="10.140625" style="19" bestFit="1" customWidth="1"/>
    <col min="8" max="11" width="9.140625" style="19"/>
    <col min="12" max="12" width="13.7109375" style="19" customWidth="1"/>
    <col min="13" max="13" width="12.5703125" style="19" customWidth="1"/>
    <col min="14" max="14" width="11.140625" style="19" customWidth="1"/>
    <col min="15" max="15" width="12.28515625" style="19" customWidth="1"/>
    <col min="16" max="16" width="13" style="19" customWidth="1"/>
    <col min="17" max="17" width="11.5703125" style="19" customWidth="1"/>
    <col min="18" max="18" width="11.140625" style="19" customWidth="1"/>
    <col min="19" max="20" width="9.140625" style="19"/>
    <col min="21" max="21" width="13.42578125" style="19" customWidth="1"/>
    <col min="22" max="16384" width="9.140625" style="19"/>
  </cols>
  <sheetData>
    <row r="14" spans="22:23" ht="21.6" customHeight="1" x14ac:dyDescent="0.25"/>
    <row r="16" spans="22:23" ht="23.25" x14ac:dyDescent="0.35">
      <c r="V16" s="137" t="s">
        <v>21</v>
      </c>
      <c r="W16" s="138"/>
    </row>
    <row r="20" spans="2:28" ht="23.25" x14ac:dyDescent="0.35">
      <c r="V20" s="139">
        <v>400000</v>
      </c>
      <c r="W20" s="140"/>
    </row>
    <row r="22" spans="2:28" ht="15" customHeight="1" x14ac:dyDescent="0.25">
      <c r="Y22" s="141">
        <f>0.8*400000+0.2*(-120000)</f>
        <v>296000</v>
      </c>
      <c r="Z22" s="142"/>
      <c r="AA22" s="142"/>
      <c r="AB22" s="143"/>
    </row>
    <row r="23" spans="2:28" ht="15" customHeight="1" x14ac:dyDescent="0.25">
      <c r="Y23" s="144"/>
      <c r="Z23" s="145"/>
      <c r="AA23" s="145"/>
      <c r="AB23" s="146"/>
    </row>
    <row r="25" spans="2:28" x14ac:dyDescent="0.25">
      <c r="B25" s="20"/>
      <c r="C25" s="20"/>
      <c r="D25" s="20"/>
      <c r="E25" s="20"/>
      <c r="F25" s="20"/>
    </row>
    <row r="26" spans="2:28" ht="23.25" x14ac:dyDescent="0.35">
      <c r="B26" s="20"/>
      <c r="C26" s="20"/>
      <c r="D26" s="20"/>
      <c r="E26" s="20"/>
      <c r="F26" s="20"/>
      <c r="I26" s="20"/>
      <c r="J26" s="20"/>
      <c r="K26" s="20"/>
      <c r="V26" s="147">
        <v>-120000</v>
      </c>
      <c r="W26" s="148"/>
    </row>
    <row r="27" spans="2:28" ht="15" customHeight="1" x14ac:dyDescent="0.25">
      <c r="B27" s="20"/>
      <c r="C27" s="20"/>
      <c r="D27" s="20"/>
      <c r="E27" s="20"/>
      <c r="F27" s="20"/>
      <c r="I27" s="20"/>
      <c r="J27" s="20"/>
      <c r="K27" s="20"/>
    </row>
    <row r="28" spans="2:28" ht="15" customHeight="1" x14ac:dyDescent="0.25"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2:28" ht="15" customHeight="1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2:28" ht="23.25" x14ac:dyDescent="0.25">
      <c r="B30" s="20"/>
      <c r="C30" s="20"/>
      <c r="D30" s="20"/>
      <c r="E30" s="20"/>
      <c r="F30" s="20"/>
      <c r="G30" s="21">
        <v>120</v>
      </c>
      <c r="H30" s="22"/>
      <c r="I30" s="20"/>
      <c r="J30" s="20"/>
      <c r="K30" s="20"/>
    </row>
    <row r="31" spans="2:28" ht="23.25" x14ac:dyDescent="0.35">
      <c r="B31" s="20"/>
      <c r="C31" s="20"/>
      <c r="D31" s="20"/>
      <c r="E31" s="20"/>
      <c r="F31" s="20"/>
      <c r="I31" s="20"/>
      <c r="J31" s="20"/>
      <c r="K31" s="20"/>
      <c r="L31" s="20"/>
      <c r="M31" s="20"/>
      <c r="V31" s="139">
        <v>200000</v>
      </c>
      <c r="W31" s="140"/>
    </row>
    <row r="32" spans="2:28" ht="23.25" x14ac:dyDescent="0.25">
      <c r="C32" s="23"/>
      <c r="D32" s="23"/>
      <c r="E32" s="23"/>
      <c r="F32" s="23"/>
      <c r="G32" s="20"/>
      <c r="H32" s="20"/>
      <c r="I32" s="20">
        <v>2000</v>
      </c>
      <c r="J32" s="24"/>
      <c r="K32" s="20"/>
      <c r="L32" s="20"/>
      <c r="M32" s="20"/>
    </row>
    <row r="33" spans="3:28" ht="15" customHeight="1" x14ac:dyDescent="0.25">
      <c r="C33" s="20"/>
      <c r="D33" s="20"/>
      <c r="E33" s="20"/>
      <c r="F33" s="20"/>
      <c r="G33" s="20"/>
      <c r="H33" s="20">
        <v>1</v>
      </c>
      <c r="I33" s="20"/>
      <c r="J33" s="20"/>
      <c r="K33" s="20"/>
      <c r="L33" s="20"/>
      <c r="M33" s="20"/>
      <c r="Y33" s="149">
        <f>0.8*200000+(-40000*0.2)</f>
        <v>152000</v>
      </c>
      <c r="Z33" s="150"/>
      <c r="AA33" s="150"/>
      <c r="AB33" s="151"/>
    </row>
    <row r="34" spans="3:28" ht="15" customHeight="1" x14ac:dyDescent="0.25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Y34" s="152"/>
      <c r="Z34" s="153"/>
      <c r="AA34" s="153"/>
      <c r="AB34" s="154"/>
    </row>
    <row r="35" spans="3:28" x14ac:dyDescent="0.25">
      <c r="C35" s="20"/>
      <c r="D35" s="20"/>
      <c r="E35" s="20"/>
      <c r="F35" s="20"/>
      <c r="G35" s="20"/>
      <c r="H35" s="20"/>
      <c r="I35" s="20"/>
      <c r="J35" s="20"/>
      <c r="K35" s="133"/>
      <c r="L35" s="20"/>
      <c r="M35" s="20"/>
    </row>
    <row r="36" spans="3:28" x14ac:dyDescent="0.25">
      <c r="C36" s="20"/>
      <c r="D36" s="20"/>
      <c r="E36" s="20"/>
      <c r="F36" s="20"/>
      <c r="G36" s="20"/>
      <c r="H36" s="20"/>
      <c r="I36" s="20"/>
      <c r="J36" s="20"/>
      <c r="K36" s="133"/>
      <c r="L36" s="20"/>
      <c r="M36" s="20"/>
    </row>
    <row r="37" spans="3:28" ht="23.25" x14ac:dyDescent="0.25">
      <c r="C37" s="20"/>
      <c r="D37" s="20"/>
      <c r="E37" s="122"/>
      <c r="F37" s="122"/>
      <c r="G37" s="122"/>
      <c r="H37" s="122"/>
      <c r="I37" s="20"/>
      <c r="J37" s="20"/>
      <c r="K37" s="20"/>
      <c r="L37" s="20"/>
      <c r="M37" s="20"/>
      <c r="V37" s="131">
        <v>-40000</v>
      </c>
      <c r="W37" s="132"/>
    </row>
    <row r="38" spans="3:28" x14ac:dyDescent="0.25">
      <c r="C38" s="20"/>
      <c r="D38" s="20"/>
      <c r="E38" s="122"/>
      <c r="F38" s="122"/>
      <c r="G38" s="122"/>
      <c r="H38" s="122"/>
      <c r="I38" s="20"/>
      <c r="J38" s="20"/>
      <c r="K38" s="20"/>
      <c r="L38" s="20"/>
      <c r="M38" s="20"/>
    </row>
    <row r="39" spans="3:28" x14ac:dyDescent="0.25"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6"/>
    </row>
    <row r="40" spans="3:28" ht="23.25" x14ac:dyDescent="0.25">
      <c r="M40" s="26"/>
      <c r="N40" s="20"/>
      <c r="O40" s="20"/>
      <c r="P40" s="20"/>
      <c r="Q40" s="20"/>
      <c r="R40" s="20"/>
      <c r="T40" s="27"/>
      <c r="V40" s="131">
        <v>0</v>
      </c>
      <c r="W40" s="132"/>
    </row>
    <row r="41" spans="3:28" x14ac:dyDescent="0.25">
      <c r="M41" s="26"/>
      <c r="N41" s="20"/>
      <c r="O41" s="20"/>
      <c r="P41" s="20"/>
      <c r="Q41" s="20"/>
      <c r="R41" s="20"/>
      <c r="T41" s="27">
        <v>60000</v>
      </c>
    </row>
    <row r="42" spans="3:28" x14ac:dyDescent="0.25">
      <c r="M42" s="26"/>
      <c r="N42" s="27">
        <v>100</v>
      </c>
      <c r="O42" s="27"/>
      <c r="P42" s="27">
        <v>61</v>
      </c>
      <c r="Q42" s="26"/>
      <c r="R42" s="26"/>
    </row>
    <row r="43" spans="3:28" x14ac:dyDescent="0.25">
      <c r="M43" s="26"/>
      <c r="N43" s="27">
        <v>100</v>
      </c>
      <c r="O43" s="27"/>
      <c r="P43" s="27">
        <v>30</v>
      </c>
      <c r="Q43" s="26"/>
      <c r="R43" s="26"/>
    </row>
    <row r="44" spans="3:28" ht="28.5" x14ac:dyDescent="0.25">
      <c r="M44" s="26"/>
      <c r="N44" s="28"/>
      <c r="O44" s="28"/>
      <c r="P44" s="26"/>
      <c r="Q44" s="26"/>
      <c r="R44" s="26"/>
      <c r="Y44" s="134">
        <f>0*0.8+0*0.2</f>
        <v>0</v>
      </c>
      <c r="Z44" s="135"/>
      <c r="AA44" s="135"/>
      <c r="AB44" s="136"/>
    </row>
    <row r="45" spans="3:28" x14ac:dyDescent="0.25">
      <c r="M45" s="26"/>
      <c r="N45" s="28"/>
      <c r="O45" s="28"/>
      <c r="P45" s="26"/>
      <c r="Q45" s="26"/>
      <c r="R45" s="26"/>
    </row>
    <row r="48" spans="3:28" x14ac:dyDescent="0.25">
      <c r="T48" s="29"/>
    </row>
    <row r="50" spans="22:23" ht="23.25" x14ac:dyDescent="0.25">
      <c r="V50" s="131">
        <v>0</v>
      </c>
      <c r="W50" s="132"/>
    </row>
  </sheetData>
  <mergeCells count="13">
    <mergeCell ref="Y44:AB44"/>
    <mergeCell ref="V16:W16"/>
    <mergeCell ref="V20:W20"/>
    <mergeCell ref="Y22:AB23"/>
    <mergeCell ref="V26:W26"/>
    <mergeCell ref="V31:W31"/>
    <mergeCell ref="Y33:AB34"/>
    <mergeCell ref="V50:W50"/>
    <mergeCell ref="K35:K36"/>
    <mergeCell ref="E37:F38"/>
    <mergeCell ref="G37:H38"/>
    <mergeCell ref="V37:W37"/>
    <mergeCell ref="V40:W40"/>
  </mergeCells>
  <pageMargins left="0.7" right="0.7" top="0.75" bottom="0.75" header="0.3" footer="0.3"/>
  <pageSetup scale="4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6"/>
  <sheetViews>
    <sheetView showRowColHeaders="0" zoomScale="60" zoomScaleNormal="60" workbookViewId="0"/>
  </sheetViews>
  <sheetFormatPr defaultColWidth="9.140625" defaultRowHeight="15" x14ac:dyDescent="0.25"/>
  <cols>
    <col min="1" max="16384" width="9.140625" style="1"/>
  </cols>
  <sheetData>
    <row r="1" spans="1:31" x14ac:dyDescent="0.25">
      <c r="A1" s="1" t="s">
        <v>0</v>
      </c>
    </row>
    <row r="12" spans="1:31" x14ac:dyDescent="0.25">
      <c r="U12" s="2"/>
      <c r="V12" s="2"/>
      <c r="W12" s="2"/>
      <c r="X12" s="2"/>
      <c r="Y12" s="2"/>
      <c r="Z12" s="2"/>
      <c r="AA12" s="2"/>
      <c r="AB12" s="2"/>
    </row>
    <row r="13" spans="1:31" x14ac:dyDescent="0.25">
      <c r="U13" s="2"/>
      <c r="V13" s="2"/>
      <c r="W13" s="2"/>
      <c r="X13" s="2"/>
      <c r="Y13" s="2"/>
      <c r="Z13" s="2"/>
      <c r="AA13" s="2"/>
      <c r="AB13" s="2"/>
    </row>
    <row r="14" spans="1:31" x14ac:dyDescent="0.25"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x14ac:dyDescent="0.25"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x14ac:dyDescent="0.25"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21:31" x14ac:dyDescent="0.25"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21:31" x14ac:dyDescent="0.25"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21:31" x14ac:dyDescent="0.25"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21:31" x14ac:dyDescent="0.25"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21:31" x14ac:dyDescent="0.25"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21:31" x14ac:dyDescent="0.25"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21:31" x14ac:dyDescent="0.25"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21:31" x14ac:dyDescent="0.25"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21:31" x14ac:dyDescent="0.25"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21:31" x14ac:dyDescent="0.25"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21:31" x14ac:dyDescent="0.25"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21:31" x14ac:dyDescent="0.25"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21:31" x14ac:dyDescent="0.25"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21:31" x14ac:dyDescent="0.25"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21:31" x14ac:dyDescent="0.25"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21:31" x14ac:dyDescent="0.25"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21:31" x14ac:dyDescent="0.25"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21:31" x14ac:dyDescent="0.25"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21:31" x14ac:dyDescent="0.25"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21:31" x14ac:dyDescent="0.25"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21:31" x14ac:dyDescent="0.25"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21:31" x14ac:dyDescent="0.25"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21:31" x14ac:dyDescent="0.25"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21:31" x14ac:dyDescent="0.25"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21:31" x14ac:dyDescent="0.25"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21:31" x14ac:dyDescent="0.25"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21:31" x14ac:dyDescent="0.25"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21:31" x14ac:dyDescent="0.25"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21:31" x14ac:dyDescent="0.25">
      <c r="AC45" s="2"/>
      <c r="AD45" s="2"/>
      <c r="AE45" s="2"/>
    </row>
    <row r="46" spans="21:31" x14ac:dyDescent="0.25">
      <c r="AC46" s="2"/>
      <c r="AD46" s="2"/>
      <c r="AE46" s="2"/>
    </row>
  </sheetData>
  <pageMargins left="0.7" right="0.7" top="0.75" bottom="0.75" header="0.3" footer="0.3"/>
  <pageSetup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7108F-0B2C-4E4D-ACDF-A12FFAD34999}">
  <dimension ref="B10:M73"/>
  <sheetViews>
    <sheetView zoomScale="70" zoomScaleNormal="70" workbookViewId="0">
      <selection sqref="A1:XFD1048576"/>
    </sheetView>
  </sheetViews>
  <sheetFormatPr defaultColWidth="9.140625" defaultRowHeight="15" x14ac:dyDescent="0.25"/>
  <cols>
    <col min="1" max="1" width="9.140625" style="5"/>
    <col min="2" max="2" width="9.28515625" style="5" customWidth="1"/>
    <col min="3" max="3" width="18.42578125" style="5" customWidth="1"/>
    <col min="4" max="4" width="13.5703125" style="5" customWidth="1"/>
    <col min="5" max="5" width="15.28515625" style="5" customWidth="1"/>
    <col min="6" max="6" width="15.140625" style="5" customWidth="1"/>
    <col min="7" max="7" width="14.7109375" style="5" customWidth="1"/>
    <col min="8" max="8" width="26" style="5" customWidth="1"/>
    <col min="9" max="9" width="25.140625" style="5" customWidth="1"/>
    <col min="10" max="10" width="25.5703125" style="5" customWidth="1"/>
    <col min="11" max="11" width="15.7109375" style="5" customWidth="1"/>
    <col min="12" max="13" width="16.7109375" style="5" customWidth="1"/>
    <col min="14" max="14" width="15.5703125" style="5" customWidth="1"/>
    <col min="15" max="15" width="16.85546875" style="5" customWidth="1"/>
    <col min="16" max="16" width="8.140625" style="5" customWidth="1"/>
    <col min="17" max="17" width="17" style="5" customWidth="1"/>
    <col min="18" max="18" width="6.28515625" style="5" customWidth="1"/>
    <col min="19" max="19" width="17.28515625" style="5" customWidth="1"/>
    <col min="20" max="20" width="6.28515625" style="5" customWidth="1"/>
    <col min="21" max="21" width="14.7109375" style="5" customWidth="1"/>
    <col min="22" max="22" width="9.140625" style="5"/>
    <col min="23" max="23" width="17.42578125" style="5" customWidth="1"/>
    <col min="24" max="16384" width="9.140625" style="5"/>
  </cols>
  <sheetData>
    <row r="10" spans="10:10" ht="14.45" customHeight="1" x14ac:dyDescent="0.25"/>
    <row r="11" spans="10:10" ht="14.45" customHeight="1" x14ac:dyDescent="0.25"/>
    <row r="12" spans="10:10" ht="14.45" customHeight="1" x14ac:dyDescent="0.25"/>
    <row r="15" spans="10:10" ht="23.25" x14ac:dyDescent="0.35">
      <c r="J15" s="45"/>
    </row>
    <row r="16" spans="10:10" ht="14.45" customHeight="1" x14ac:dyDescent="0.25"/>
    <row r="17" ht="14.45" customHeight="1" x14ac:dyDescent="0.25"/>
    <row r="18" ht="14.45" customHeight="1" x14ac:dyDescent="0.25"/>
    <row r="21" ht="14.45" customHeight="1" x14ac:dyDescent="0.25"/>
    <row r="22" ht="14.45" customHeight="1" x14ac:dyDescent="0.25"/>
    <row r="23" ht="2.25" customHeight="1" x14ac:dyDescent="0.25"/>
    <row r="24" ht="42" customHeight="1" x14ac:dyDescent="0.25"/>
    <row r="25" ht="47.45" customHeight="1" x14ac:dyDescent="0.25"/>
    <row r="26" ht="33.6" customHeight="1" x14ac:dyDescent="0.25"/>
    <row r="27" ht="39" customHeight="1" x14ac:dyDescent="0.25"/>
    <row r="28" ht="29.45" customHeight="1" x14ac:dyDescent="0.25"/>
    <row r="29" ht="27" customHeight="1" x14ac:dyDescent="0.25"/>
    <row r="30" ht="32.450000000000003" customHeight="1" x14ac:dyDescent="0.25"/>
    <row r="31" ht="34.15" customHeight="1" x14ac:dyDescent="0.25"/>
    <row r="32" ht="16.899999999999999" customHeight="1" x14ac:dyDescent="0.25"/>
    <row r="33" spans="3:9" ht="19.899999999999999" customHeight="1" x14ac:dyDescent="0.25"/>
    <row r="34" spans="3:9" ht="18.600000000000001" customHeight="1" x14ac:dyDescent="0.25"/>
    <row r="35" spans="3:9" ht="18" customHeight="1" x14ac:dyDescent="0.25"/>
    <row r="36" spans="3:9" ht="18" customHeight="1" x14ac:dyDescent="0.25"/>
    <row r="37" spans="3:9" ht="15.6" customHeight="1" x14ac:dyDescent="0.25">
      <c r="F37" s="7"/>
      <c r="G37" s="7"/>
      <c r="H37" s="7"/>
      <c r="I37" s="7"/>
    </row>
    <row r="38" spans="3:9" ht="15.6" customHeight="1" x14ac:dyDescent="0.25">
      <c r="E38" s="7"/>
      <c r="F38" s="7"/>
      <c r="G38" s="7"/>
      <c r="H38" s="7"/>
      <c r="I38" s="7"/>
    </row>
    <row r="39" spans="3:9" x14ac:dyDescent="0.25">
      <c r="E39" s="7"/>
      <c r="F39" s="7"/>
      <c r="G39" s="7"/>
      <c r="H39" s="7"/>
      <c r="I39" s="7"/>
    </row>
    <row r="40" spans="3:9" ht="51.6" customHeight="1" x14ac:dyDescent="0.25">
      <c r="E40" s="7"/>
      <c r="F40" s="7"/>
      <c r="G40" s="7"/>
      <c r="H40" s="7"/>
      <c r="I40" s="7"/>
    </row>
    <row r="41" spans="3:9" ht="24" customHeight="1" x14ac:dyDescent="0.25">
      <c r="E41" s="7"/>
      <c r="F41" s="7"/>
      <c r="G41" s="7"/>
      <c r="H41" s="7"/>
      <c r="I41" s="7"/>
    </row>
    <row r="42" spans="3:9" ht="24.6" customHeight="1" x14ac:dyDescent="0.25">
      <c r="E42" s="7"/>
      <c r="F42" s="7"/>
      <c r="G42" s="7"/>
      <c r="H42" s="7"/>
      <c r="I42" s="7"/>
    </row>
    <row r="43" spans="3:9" ht="22.15" customHeight="1" x14ac:dyDescent="0.25">
      <c r="E43" s="7"/>
      <c r="F43" s="7"/>
      <c r="G43" s="7"/>
      <c r="H43" s="7"/>
      <c r="I43" s="7"/>
    </row>
    <row r="44" spans="3:9" ht="21.6" customHeight="1" x14ac:dyDescent="0.25">
      <c r="E44" s="7"/>
      <c r="F44" s="7"/>
      <c r="G44" s="7"/>
      <c r="H44" s="7"/>
      <c r="I44" s="7"/>
    </row>
    <row r="45" spans="3:9" ht="27.6" customHeight="1" x14ac:dyDescent="0.25">
      <c r="E45" s="7"/>
      <c r="F45" s="7"/>
      <c r="G45" s="7"/>
      <c r="H45" s="7"/>
      <c r="I45" s="7"/>
    </row>
    <row r="46" spans="3:9" x14ac:dyDescent="0.25">
      <c r="C46" s="7"/>
      <c r="D46" s="7"/>
      <c r="E46" s="7"/>
      <c r="F46" s="7"/>
      <c r="G46" s="7"/>
      <c r="H46" s="7"/>
      <c r="I46" s="7"/>
    </row>
    <row r="47" spans="3:9" x14ac:dyDescent="0.25">
      <c r="C47" s="7"/>
      <c r="D47" s="7"/>
      <c r="E47" s="7"/>
      <c r="F47" s="7"/>
      <c r="G47" s="7"/>
      <c r="H47" s="7"/>
      <c r="I47" s="7"/>
    </row>
    <row r="48" spans="3:9" x14ac:dyDescent="0.25">
      <c r="C48" s="7"/>
      <c r="D48" s="7"/>
      <c r="E48" s="7"/>
      <c r="F48" s="7"/>
      <c r="G48" s="7"/>
      <c r="H48" s="7"/>
      <c r="I48" s="7"/>
    </row>
    <row r="49" spans="2:13" ht="15" customHeight="1" x14ac:dyDescent="0.25">
      <c r="C49" s="7"/>
      <c r="D49" s="7"/>
      <c r="E49" s="7"/>
      <c r="F49" s="7"/>
      <c r="G49" s="7"/>
      <c r="H49" s="7"/>
      <c r="I49" s="7"/>
      <c r="J49" s="7"/>
      <c r="M49" s="6"/>
    </row>
    <row r="50" spans="2:13" ht="14.45" customHeight="1" x14ac:dyDescent="0.25">
      <c r="B50" s="8"/>
      <c r="C50" s="7"/>
      <c r="D50" s="7"/>
      <c r="E50" s="7"/>
      <c r="F50" s="7"/>
      <c r="G50" s="7"/>
      <c r="H50" s="7"/>
      <c r="I50" s="7"/>
      <c r="J50" s="7"/>
      <c r="K50" s="7"/>
      <c r="M50" s="6"/>
    </row>
    <row r="51" spans="2:13" ht="14.45" customHeight="1" x14ac:dyDescent="0.25">
      <c r="B51" s="8"/>
      <c r="C51" s="7"/>
      <c r="D51" s="7"/>
      <c r="E51" s="7"/>
      <c r="F51" s="7"/>
      <c r="G51" s="7"/>
      <c r="H51" s="7"/>
      <c r="I51" s="7"/>
      <c r="J51" s="7"/>
      <c r="K51" s="7"/>
      <c r="M51" s="6"/>
    </row>
    <row r="52" spans="2:13" x14ac:dyDescent="0.25">
      <c r="C52" s="7"/>
      <c r="D52" s="7"/>
      <c r="E52" s="7"/>
      <c r="F52" s="7"/>
      <c r="G52" s="7"/>
      <c r="H52" s="7"/>
      <c r="I52" s="7"/>
      <c r="J52" s="7"/>
      <c r="K52" s="7"/>
      <c r="M52" s="6"/>
    </row>
    <row r="53" spans="2:13" x14ac:dyDescent="0.25">
      <c r="C53" s="7"/>
      <c r="D53" s="7"/>
      <c r="E53" s="7"/>
      <c r="F53" s="7"/>
      <c r="G53" s="7"/>
      <c r="H53" s="7"/>
      <c r="I53" s="7"/>
      <c r="J53" s="7"/>
      <c r="K53" s="7"/>
      <c r="M53" s="6"/>
    </row>
    <row r="54" spans="2:13" x14ac:dyDescent="0.25">
      <c r="C54" s="7"/>
      <c r="D54" s="7"/>
      <c r="E54" s="7"/>
      <c r="F54" s="7"/>
      <c r="G54" s="7"/>
      <c r="H54" s="7"/>
      <c r="I54" s="7"/>
      <c r="J54" s="7"/>
      <c r="K54" s="7"/>
    </row>
    <row r="55" spans="2:13" x14ac:dyDescent="0.25">
      <c r="C55" s="7"/>
      <c r="D55" s="7"/>
      <c r="E55" s="7"/>
      <c r="F55" s="7"/>
      <c r="G55" s="7"/>
      <c r="H55" s="7"/>
      <c r="I55" s="7"/>
      <c r="J55" s="7"/>
      <c r="K55" s="7"/>
    </row>
    <row r="56" spans="2:13" x14ac:dyDescent="0.25">
      <c r="C56" s="7"/>
      <c r="D56" s="7"/>
      <c r="E56" s="7"/>
      <c r="F56" s="7"/>
      <c r="G56" s="7"/>
      <c r="H56" s="7"/>
      <c r="I56" s="7"/>
      <c r="J56" s="7"/>
      <c r="K56" s="7"/>
    </row>
    <row r="57" spans="2:13" x14ac:dyDescent="0.25">
      <c r="C57" s="7"/>
      <c r="D57" s="7"/>
      <c r="E57" s="7"/>
      <c r="F57" s="7"/>
      <c r="G57" s="7"/>
      <c r="H57" s="7"/>
      <c r="I57" s="7"/>
      <c r="J57" s="7"/>
      <c r="K57" s="7"/>
    </row>
    <row r="58" spans="2:13" x14ac:dyDescent="0.25">
      <c r="C58" s="7"/>
      <c r="D58" s="7"/>
      <c r="E58" s="7"/>
      <c r="F58" s="7"/>
      <c r="G58" s="7"/>
      <c r="H58" s="7"/>
      <c r="I58" s="7"/>
      <c r="J58" s="7"/>
      <c r="K58" s="7"/>
    </row>
    <row r="59" spans="2:13" x14ac:dyDescent="0.25">
      <c r="C59" s="7"/>
      <c r="D59" s="7"/>
      <c r="E59" s="7"/>
      <c r="F59" s="7"/>
      <c r="G59" s="7"/>
      <c r="H59" s="7"/>
      <c r="I59" s="7"/>
      <c r="J59" s="7"/>
      <c r="K59" s="7"/>
    </row>
    <row r="60" spans="2:13" x14ac:dyDescent="0.25">
      <c r="C60" s="7"/>
      <c r="D60" s="7"/>
      <c r="E60" s="7"/>
      <c r="F60" s="7"/>
      <c r="G60" s="7"/>
      <c r="H60" s="7"/>
      <c r="I60" s="7"/>
      <c r="J60" s="7"/>
      <c r="K60" s="7"/>
    </row>
    <row r="61" spans="2:13" x14ac:dyDescent="0.25">
      <c r="C61" s="7"/>
      <c r="D61" s="7"/>
      <c r="E61" s="7"/>
      <c r="F61" s="7"/>
      <c r="G61" s="7"/>
      <c r="H61" s="7"/>
      <c r="I61" s="7"/>
      <c r="J61" s="7"/>
      <c r="K61" s="7"/>
    </row>
    <row r="62" spans="2:13" x14ac:dyDescent="0.25">
      <c r="C62" s="7"/>
      <c r="D62" s="7"/>
      <c r="E62" s="7"/>
      <c r="F62" s="7"/>
      <c r="G62" s="7"/>
      <c r="H62" s="7"/>
      <c r="I62" s="7"/>
      <c r="J62" s="7"/>
      <c r="K62" s="7"/>
    </row>
    <row r="63" spans="2:13" x14ac:dyDescent="0.25">
      <c r="C63" s="7"/>
      <c r="D63" s="7"/>
      <c r="E63" s="7"/>
      <c r="F63" s="7"/>
      <c r="G63" s="7"/>
      <c r="H63" s="7"/>
      <c r="I63" s="7"/>
      <c r="J63" s="7"/>
      <c r="K63" s="7"/>
    </row>
    <row r="64" spans="2:13" x14ac:dyDescent="0.25">
      <c r="C64" s="7"/>
      <c r="D64" s="7"/>
      <c r="E64" s="7"/>
      <c r="F64" s="7"/>
      <c r="G64" s="7"/>
      <c r="H64" s="7"/>
      <c r="I64" s="7"/>
      <c r="J64" s="7"/>
      <c r="K64" s="7"/>
    </row>
    <row r="65" spans="3:11" x14ac:dyDescent="0.25">
      <c r="C65" s="7"/>
      <c r="D65" s="7"/>
      <c r="E65" s="7"/>
      <c r="F65" s="7"/>
      <c r="G65" s="7"/>
      <c r="H65" s="7"/>
      <c r="I65" s="7"/>
      <c r="J65" s="7"/>
      <c r="K65" s="7"/>
    </row>
    <row r="66" spans="3:11" x14ac:dyDescent="0.25">
      <c r="C66" s="7"/>
      <c r="D66" s="7"/>
      <c r="E66" s="7"/>
      <c r="F66" s="7"/>
      <c r="G66" s="7"/>
      <c r="H66" s="7"/>
      <c r="I66" s="7"/>
      <c r="J66" s="7"/>
      <c r="K66" s="7"/>
    </row>
    <row r="67" spans="3:11" x14ac:dyDescent="0.25">
      <c r="C67" s="7"/>
      <c r="D67" s="7"/>
      <c r="E67" s="7"/>
      <c r="F67" s="7"/>
      <c r="G67" s="7"/>
      <c r="H67" s="7"/>
      <c r="I67" s="7"/>
      <c r="J67" s="7"/>
      <c r="K67" s="7"/>
    </row>
    <row r="68" spans="3:11" ht="15" customHeight="1" x14ac:dyDescent="0.25">
      <c r="C68" s="7"/>
      <c r="D68" s="7"/>
      <c r="E68" s="7"/>
      <c r="F68" s="7"/>
      <c r="G68" s="7"/>
      <c r="H68" s="7"/>
      <c r="I68" s="7"/>
      <c r="J68" s="7"/>
      <c r="K68" s="7"/>
    </row>
    <row r="69" spans="3:11" ht="15" customHeight="1" x14ac:dyDescent="0.25">
      <c r="C69" s="7"/>
      <c r="D69" s="7"/>
      <c r="E69" s="7"/>
      <c r="F69" s="7"/>
      <c r="G69" s="7"/>
      <c r="H69" s="7"/>
      <c r="I69" s="7"/>
      <c r="J69" s="7"/>
      <c r="K69" s="7"/>
    </row>
    <row r="70" spans="3:11" x14ac:dyDescent="0.25">
      <c r="C70" s="7"/>
      <c r="D70" s="7"/>
      <c r="E70" s="7"/>
      <c r="F70" s="7"/>
      <c r="G70" s="7"/>
      <c r="H70" s="7"/>
      <c r="I70" s="7"/>
      <c r="J70" s="7"/>
      <c r="K70" s="7"/>
    </row>
    <row r="71" spans="3:11" x14ac:dyDescent="0.25">
      <c r="C71" s="7"/>
      <c r="D71" s="7"/>
      <c r="E71" s="7"/>
      <c r="F71" s="7"/>
      <c r="G71" s="7"/>
      <c r="H71" s="7"/>
      <c r="I71" s="7"/>
      <c r="J71" s="7"/>
      <c r="K71" s="7"/>
    </row>
    <row r="72" spans="3:11" x14ac:dyDescent="0.25">
      <c r="C72" s="7"/>
      <c r="D72" s="7"/>
      <c r="E72" s="7"/>
      <c r="F72" s="7"/>
      <c r="G72" s="7"/>
      <c r="H72" s="7"/>
      <c r="I72" s="7"/>
      <c r="J72" s="7"/>
      <c r="K72" s="7"/>
    </row>
    <row r="73" spans="3:11" x14ac:dyDescent="0.25">
      <c r="C73" s="7"/>
      <c r="D73" s="7"/>
      <c r="E73" s="7"/>
      <c r="F73" s="7"/>
      <c r="G73" s="7"/>
      <c r="H73" s="7"/>
      <c r="I73" s="7"/>
      <c r="J73" s="7"/>
      <c r="K73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F4965-1597-4C9D-A4B4-9905F7D3B821}">
  <sheetPr>
    <pageSetUpPr fitToPage="1"/>
  </sheetPr>
  <dimension ref="D20:P37"/>
  <sheetViews>
    <sheetView zoomScale="50" zoomScaleNormal="50" workbookViewId="0">
      <selection activeCell="M29" sqref="M29"/>
    </sheetView>
  </sheetViews>
  <sheetFormatPr defaultColWidth="9.140625" defaultRowHeight="15" x14ac:dyDescent="0.25"/>
  <cols>
    <col min="1" max="1" width="9.140625" style="5"/>
    <col min="2" max="2" width="15.85546875" style="5" customWidth="1"/>
    <col min="3" max="3" width="18" style="5" customWidth="1"/>
    <col min="4" max="4" width="23" style="5" customWidth="1"/>
    <col min="5" max="5" width="21" style="5" customWidth="1"/>
    <col min="6" max="6" width="21.85546875" style="5" customWidth="1"/>
    <col min="7" max="7" width="21" style="5" customWidth="1"/>
    <col min="8" max="8" width="5.85546875" style="5" customWidth="1"/>
    <col min="9" max="9" width="46" style="5" customWidth="1"/>
    <col min="10" max="10" width="38.42578125" style="5" customWidth="1"/>
    <col min="11" max="11" width="14.28515625" style="5" customWidth="1"/>
    <col min="12" max="12" width="15.7109375" style="5" customWidth="1"/>
    <col min="13" max="13" width="19.5703125" style="5" customWidth="1"/>
    <col min="14" max="14" width="21.28515625" style="5" customWidth="1"/>
    <col min="15" max="15" width="18.28515625" style="5" customWidth="1"/>
    <col min="16" max="16" width="20.140625" style="5" customWidth="1"/>
    <col min="17" max="17" width="11.42578125" style="5" customWidth="1"/>
    <col min="18" max="18" width="9.7109375" style="5" customWidth="1"/>
    <col min="19" max="19" width="11.7109375" style="5" customWidth="1"/>
    <col min="20" max="20" width="9.85546875" style="5" customWidth="1"/>
    <col min="21" max="21" width="10" style="5" customWidth="1"/>
    <col min="22" max="16384" width="9.140625" style="5"/>
  </cols>
  <sheetData>
    <row r="20" spans="4:16" ht="28.15" customHeight="1" x14ac:dyDescent="0.25"/>
    <row r="21" spans="4:16" ht="28.15" customHeight="1" x14ac:dyDescent="0.4">
      <c r="D21" s="47" t="s">
        <v>7</v>
      </c>
      <c r="E21" s="47" t="s">
        <v>8</v>
      </c>
      <c r="F21" s="47" t="s">
        <v>9</v>
      </c>
      <c r="G21" s="47" t="s">
        <v>29</v>
      </c>
      <c r="J21" s="64" t="s">
        <v>41</v>
      </c>
      <c r="K21" s="64"/>
      <c r="L21" s="64"/>
      <c r="M21" s="64"/>
      <c r="N21" s="64"/>
      <c r="O21" s="64"/>
      <c r="P21" s="64"/>
    </row>
    <row r="22" spans="4:16" ht="28.15" customHeight="1" x14ac:dyDescent="0.4">
      <c r="D22" s="48">
        <v>13700</v>
      </c>
      <c r="E22" s="48">
        <v>13300</v>
      </c>
      <c r="F22" s="48">
        <v>12900</v>
      </c>
      <c r="G22" s="48">
        <v>2900</v>
      </c>
      <c r="J22" s="64"/>
      <c r="K22" s="64"/>
      <c r="L22" s="64"/>
      <c r="M22" s="64"/>
      <c r="N22" s="64"/>
      <c r="O22" s="64"/>
      <c r="P22" s="64"/>
    </row>
    <row r="23" spans="4:16" ht="28.15" customHeight="1" thickBot="1" x14ac:dyDescent="0.45">
      <c r="D23" s="48">
        <v>12900</v>
      </c>
      <c r="E23" s="48">
        <v>12100</v>
      </c>
      <c r="F23" s="48">
        <v>14300</v>
      </c>
      <c r="G23" s="48">
        <v>4300</v>
      </c>
      <c r="J23" s="64" t="s">
        <v>42</v>
      </c>
      <c r="K23" s="64"/>
      <c r="L23" s="64"/>
      <c r="M23" s="64"/>
      <c r="N23" s="64"/>
      <c r="O23" s="64"/>
      <c r="P23" s="64"/>
    </row>
    <row r="24" spans="4:16" ht="37.5" customHeight="1" x14ac:dyDescent="0.4">
      <c r="D24" s="48">
        <v>14100</v>
      </c>
      <c r="E24" s="48">
        <v>12600</v>
      </c>
      <c r="F24" s="48">
        <v>15200</v>
      </c>
      <c r="G24" s="48">
        <v>5200</v>
      </c>
      <c r="J24" s="65" t="s">
        <v>43</v>
      </c>
      <c r="K24" s="65" t="s">
        <v>44</v>
      </c>
      <c r="L24" s="65" t="s">
        <v>45</v>
      </c>
      <c r="M24" s="65" t="s">
        <v>46</v>
      </c>
      <c r="N24" s="65" t="s">
        <v>47</v>
      </c>
      <c r="O24" s="64"/>
      <c r="P24" s="64"/>
    </row>
    <row r="25" spans="4:16" ht="25.9" customHeight="1" x14ac:dyDescent="0.4">
      <c r="D25" s="48">
        <v>14900</v>
      </c>
      <c r="E25" s="48">
        <v>12100</v>
      </c>
      <c r="F25" s="48">
        <v>13300</v>
      </c>
      <c r="G25" s="48">
        <v>3300</v>
      </c>
      <c r="J25" s="64" t="s">
        <v>48</v>
      </c>
      <c r="K25" s="64">
        <v>12</v>
      </c>
      <c r="L25" s="64">
        <v>163600</v>
      </c>
      <c r="M25" s="64">
        <v>13633.333333333334</v>
      </c>
      <c r="N25" s="64">
        <v>1493333.3333333335</v>
      </c>
      <c r="O25" s="64"/>
      <c r="P25" s="64"/>
    </row>
    <row r="26" spans="4:16" ht="28.15" customHeight="1" x14ac:dyDescent="0.4">
      <c r="D26" s="48">
        <v>14900</v>
      </c>
      <c r="E26" s="48">
        <v>13600</v>
      </c>
      <c r="F26" s="48">
        <v>13600</v>
      </c>
      <c r="G26" s="48">
        <v>3600</v>
      </c>
      <c r="J26" s="64" t="s">
        <v>49</v>
      </c>
      <c r="K26" s="64">
        <v>8</v>
      </c>
      <c r="L26" s="64">
        <v>104300</v>
      </c>
      <c r="M26" s="64">
        <v>13037.5</v>
      </c>
      <c r="N26" s="64">
        <v>674107.14285714284</v>
      </c>
      <c r="O26" s="64"/>
      <c r="P26" s="64"/>
    </row>
    <row r="27" spans="4:16" ht="24" customHeight="1" x14ac:dyDescent="0.4">
      <c r="D27" s="48">
        <v>15300</v>
      </c>
      <c r="E27" s="48">
        <v>12700</v>
      </c>
      <c r="F27" s="48">
        <v>13300</v>
      </c>
      <c r="G27" s="48">
        <v>3300</v>
      </c>
      <c r="J27" s="64" t="s">
        <v>50</v>
      </c>
      <c r="K27" s="64">
        <v>12</v>
      </c>
      <c r="L27" s="64">
        <v>164000</v>
      </c>
      <c r="M27" s="64">
        <v>13666.666666666666</v>
      </c>
      <c r="N27" s="64">
        <v>604242.42424242431</v>
      </c>
      <c r="O27" s="64"/>
      <c r="P27" s="64"/>
    </row>
    <row r="28" spans="4:16" ht="25.9" customHeight="1" thickBot="1" x14ac:dyDescent="0.45">
      <c r="D28" s="48">
        <v>12200</v>
      </c>
      <c r="E28" s="48">
        <v>14500</v>
      </c>
      <c r="F28" s="48">
        <v>13700</v>
      </c>
      <c r="G28" s="48">
        <v>3700</v>
      </c>
      <c r="J28" s="66" t="s">
        <v>51</v>
      </c>
      <c r="K28" s="66">
        <v>12</v>
      </c>
      <c r="L28" s="66">
        <v>44000</v>
      </c>
      <c r="M28" s="66">
        <v>3666.6666666666665</v>
      </c>
      <c r="N28" s="66">
        <v>604242.42424242338</v>
      </c>
      <c r="O28" s="64"/>
      <c r="P28" s="64"/>
    </row>
    <row r="29" spans="4:16" ht="24.6" customHeight="1" x14ac:dyDescent="0.4">
      <c r="D29" s="48">
        <v>13700</v>
      </c>
      <c r="E29" s="48">
        <v>13400</v>
      </c>
      <c r="F29" s="48">
        <v>12400</v>
      </c>
      <c r="G29" s="48">
        <v>2400</v>
      </c>
      <c r="J29" s="64"/>
      <c r="K29" s="64"/>
      <c r="L29" s="64"/>
      <c r="M29" s="99"/>
      <c r="N29" s="64"/>
      <c r="O29" s="64"/>
      <c r="P29" s="64"/>
    </row>
    <row r="30" spans="4:16" ht="27" customHeight="1" x14ac:dyDescent="0.4">
      <c r="D30" s="48">
        <v>14800</v>
      </c>
      <c r="E30" s="48"/>
      <c r="F30" s="48">
        <v>14400</v>
      </c>
      <c r="G30" s="48">
        <v>4400</v>
      </c>
      <c r="J30" s="64"/>
      <c r="K30" s="64"/>
      <c r="L30" s="64"/>
      <c r="M30" s="64"/>
      <c r="N30" s="64"/>
      <c r="O30" s="64"/>
      <c r="P30" s="64"/>
    </row>
    <row r="31" spans="4:16" ht="30.75" customHeight="1" thickBot="1" x14ac:dyDescent="0.45">
      <c r="D31" s="48">
        <v>13000</v>
      </c>
      <c r="E31" s="48"/>
      <c r="F31" s="48">
        <v>13300</v>
      </c>
      <c r="G31" s="48">
        <v>3300</v>
      </c>
      <c r="J31" s="64" t="s">
        <v>52</v>
      </c>
      <c r="K31" s="64"/>
      <c r="L31" s="64"/>
      <c r="M31" s="64"/>
      <c r="N31" s="64"/>
      <c r="O31" s="64"/>
      <c r="P31" s="64"/>
    </row>
    <row r="32" spans="4:16" ht="27.75" customHeight="1" x14ac:dyDescent="0.4">
      <c r="D32" s="48">
        <v>12700</v>
      </c>
      <c r="E32" s="48"/>
      <c r="F32" s="48">
        <v>14400</v>
      </c>
      <c r="G32" s="48">
        <v>4400</v>
      </c>
      <c r="J32" s="65" t="s">
        <v>53</v>
      </c>
      <c r="K32" s="65" t="s">
        <v>54</v>
      </c>
      <c r="L32" s="65" t="s">
        <v>55</v>
      </c>
      <c r="M32" s="65" t="s">
        <v>56</v>
      </c>
      <c r="N32" s="67" t="s">
        <v>62</v>
      </c>
      <c r="O32" s="65" t="s">
        <v>57</v>
      </c>
      <c r="P32" s="67" t="s">
        <v>58</v>
      </c>
    </row>
    <row r="33" spans="4:16" ht="33" customHeight="1" x14ac:dyDescent="0.4">
      <c r="D33" s="48">
        <v>11400</v>
      </c>
      <c r="E33" s="48"/>
      <c r="F33" s="48">
        <v>13200</v>
      </c>
      <c r="G33" s="48">
        <v>3200</v>
      </c>
      <c r="J33" s="64" t="s">
        <v>59</v>
      </c>
      <c r="K33" s="64">
        <v>845600113.63636351</v>
      </c>
      <c r="L33" s="64">
        <v>3</v>
      </c>
      <c r="M33" s="64">
        <v>281866704.5454545</v>
      </c>
      <c r="N33" s="68">
        <v>327.38320008183166</v>
      </c>
      <c r="O33" s="64">
        <v>3.5780183035174586E-28</v>
      </c>
      <c r="P33" s="68">
        <v>6.5945399776617819</v>
      </c>
    </row>
    <row r="34" spans="4:16" ht="30.75" customHeight="1" x14ac:dyDescent="0.4">
      <c r="J34" s="64" t="s">
        <v>60</v>
      </c>
      <c r="K34" s="64">
        <v>34438750</v>
      </c>
      <c r="L34" s="64">
        <v>40</v>
      </c>
      <c r="M34" s="64">
        <v>860968.75</v>
      </c>
      <c r="N34" s="64"/>
      <c r="O34" s="64"/>
      <c r="P34" s="64"/>
    </row>
    <row r="35" spans="4:16" ht="33" customHeight="1" x14ac:dyDescent="0.4">
      <c r="J35" s="64"/>
      <c r="K35" s="64"/>
      <c r="L35" s="64"/>
      <c r="M35" s="64"/>
      <c r="N35" s="64"/>
      <c r="O35" s="64"/>
      <c r="P35" s="64"/>
    </row>
    <row r="36" spans="4:16" ht="27" thickBot="1" x14ac:dyDescent="0.45">
      <c r="J36" s="66" t="s">
        <v>61</v>
      </c>
      <c r="K36" s="66">
        <v>880038863.63636351</v>
      </c>
      <c r="L36" s="66">
        <v>43</v>
      </c>
      <c r="M36" s="66"/>
      <c r="N36" s="66"/>
      <c r="O36" s="66"/>
      <c r="P36" s="66"/>
    </row>
    <row r="37" spans="4:16" ht="36.6" customHeight="1" x14ac:dyDescent="0.25"/>
  </sheetData>
  <pageMargins left="0.7" right="0.7" top="0.75" bottom="0.75" header="0.3" footer="0.3"/>
  <pageSetup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D8CE3-341C-477A-94B5-EE768B0A9B11}">
  <sheetPr>
    <pageSetUpPr fitToPage="1"/>
  </sheetPr>
  <dimension ref="H14:V118"/>
  <sheetViews>
    <sheetView zoomScale="70" zoomScaleNormal="70" workbookViewId="0">
      <selection activeCell="O91" sqref="O91"/>
    </sheetView>
  </sheetViews>
  <sheetFormatPr defaultColWidth="9.140625" defaultRowHeight="15" x14ac:dyDescent="0.25"/>
  <cols>
    <col min="1" max="1" width="9.140625" style="44"/>
    <col min="2" max="2" width="23" style="44" customWidth="1"/>
    <col min="3" max="3" width="20.42578125" style="44" customWidth="1"/>
    <col min="4" max="4" width="19.140625" style="44" customWidth="1"/>
    <col min="5" max="5" width="16.7109375" style="44" customWidth="1"/>
    <col min="6" max="6" width="20" style="44" customWidth="1"/>
    <col min="7" max="7" width="10.28515625" style="44" customWidth="1"/>
    <col min="8" max="8" width="9" style="44" customWidth="1"/>
    <col min="9" max="9" width="25.5703125" style="44" customWidth="1"/>
    <col min="10" max="10" width="13.140625" style="44" customWidth="1"/>
    <col min="11" max="11" width="23.42578125" style="44" customWidth="1"/>
    <col min="12" max="12" width="10.85546875" style="44" customWidth="1"/>
    <col min="13" max="13" width="11.42578125" style="44" customWidth="1"/>
    <col min="14" max="14" width="9.7109375" style="44" customWidth="1"/>
    <col min="15" max="15" width="25.140625" style="44" customWidth="1"/>
    <col min="16" max="16" width="15.5703125" style="44" customWidth="1"/>
    <col min="17" max="17" width="10" style="44" customWidth="1"/>
    <col min="18" max="18" width="9.140625" style="44"/>
    <col min="19" max="19" width="33.42578125" style="44" customWidth="1"/>
    <col min="20" max="20" width="16.42578125" style="44" customWidth="1"/>
    <col min="21" max="16384" width="9.140625" style="44"/>
  </cols>
  <sheetData>
    <row r="14" spans="9:20" ht="15.75" thickBot="1" x14ac:dyDescent="0.3"/>
    <row r="15" spans="9:20" ht="53.25" customHeight="1" x14ac:dyDescent="0.45">
      <c r="I15" s="49" t="s">
        <v>39</v>
      </c>
      <c r="J15" s="50"/>
      <c r="K15" s="49" t="s">
        <v>40</v>
      </c>
      <c r="O15" s="106" t="s">
        <v>82</v>
      </c>
      <c r="P15" s="106"/>
      <c r="S15" s="100" t="s">
        <v>68</v>
      </c>
      <c r="T15" s="100"/>
    </row>
    <row r="16" spans="9:20" ht="36.75" customHeight="1" x14ac:dyDescent="0.45">
      <c r="I16" s="51">
        <v>1.28</v>
      </c>
      <c r="J16" s="50"/>
      <c r="K16" s="51">
        <v>1.18</v>
      </c>
      <c r="O16"/>
      <c r="P16"/>
      <c r="S16"/>
      <c r="T16"/>
    </row>
    <row r="17" spans="8:20" ht="44.25" customHeight="1" x14ac:dyDescent="0.45">
      <c r="I17" s="51">
        <v>1.29</v>
      </c>
      <c r="J17" s="50"/>
      <c r="K17" s="51">
        <v>1.19</v>
      </c>
      <c r="O17" t="s">
        <v>69</v>
      </c>
      <c r="P17">
        <v>1.2541666666666669</v>
      </c>
      <c r="S17" t="s">
        <v>69</v>
      </c>
      <c r="T17">
        <v>1.2341666666666666</v>
      </c>
    </row>
    <row r="18" spans="8:20" ht="36" customHeight="1" x14ac:dyDescent="0.45">
      <c r="I18" s="51">
        <v>1.2</v>
      </c>
      <c r="J18" s="50"/>
      <c r="K18" s="51">
        <v>1.3</v>
      </c>
      <c r="O18" t="s">
        <v>70</v>
      </c>
      <c r="P18">
        <v>1.0763176092397625E-2</v>
      </c>
      <c r="S18" t="s">
        <v>70</v>
      </c>
      <c r="T18">
        <v>1.4743171677461791E-2</v>
      </c>
    </row>
    <row r="19" spans="8:20" ht="39.75" customHeight="1" x14ac:dyDescent="0.45">
      <c r="I19" s="51">
        <v>1.19</v>
      </c>
      <c r="J19" s="50"/>
      <c r="K19" s="51">
        <v>1.19</v>
      </c>
      <c r="O19" t="s">
        <v>71</v>
      </c>
      <c r="P19">
        <v>1.27</v>
      </c>
      <c r="S19" t="s">
        <v>71</v>
      </c>
      <c r="T19">
        <v>1.21</v>
      </c>
    </row>
    <row r="20" spans="8:20" ht="42" customHeight="1" x14ac:dyDescent="0.45">
      <c r="I20" s="51">
        <v>1.29</v>
      </c>
      <c r="J20" s="50"/>
      <c r="K20" s="51">
        <v>1.29</v>
      </c>
      <c r="O20" t="s">
        <v>72</v>
      </c>
      <c r="P20">
        <v>1.29</v>
      </c>
      <c r="S20" t="s">
        <v>72</v>
      </c>
      <c r="T20">
        <v>1.19</v>
      </c>
    </row>
    <row r="21" spans="8:20" ht="38.25" customHeight="1" x14ac:dyDescent="0.45">
      <c r="I21" s="51">
        <v>1.27</v>
      </c>
      <c r="J21" s="50"/>
      <c r="K21" s="51">
        <v>1.2</v>
      </c>
      <c r="O21" t="s">
        <v>73</v>
      </c>
      <c r="P21">
        <v>3.728473568568668E-2</v>
      </c>
      <c r="S21" t="s">
        <v>73</v>
      </c>
      <c r="T21">
        <v>5.1071844820148586E-2</v>
      </c>
    </row>
    <row r="22" spans="8:20" ht="36" customHeight="1" x14ac:dyDescent="0.45">
      <c r="I22" s="51">
        <v>1.25</v>
      </c>
      <c r="J22" s="50"/>
      <c r="K22" s="51">
        <v>1.27</v>
      </c>
      <c r="O22" s="98" t="s">
        <v>74</v>
      </c>
      <c r="P22" s="98">
        <v>1.3901515151515176E-3</v>
      </c>
      <c r="S22" s="101" t="s">
        <v>74</v>
      </c>
      <c r="T22" s="101">
        <v>2.6083333333333379E-3</v>
      </c>
    </row>
    <row r="23" spans="8:20" ht="38.25" customHeight="1" x14ac:dyDescent="0.45">
      <c r="I23" s="51">
        <v>1.29</v>
      </c>
      <c r="J23" s="50"/>
      <c r="K23" s="51">
        <v>1.31</v>
      </c>
      <c r="O23" t="s">
        <v>75</v>
      </c>
      <c r="P23">
        <v>-1.1248063316231982</v>
      </c>
      <c r="S23" t="s">
        <v>75</v>
      </c>
      <c r="T23">
        <v>-1.8824292285407536</v>
      </c>
    </row>
    <row r="24" spans="8:20" ht="39.75" customHeight="1" x14ac:dyDescent="0.45">
      <c r="I24" s="51">
        <v>1.21</v>
      </c>
      <c r="J24" s="50"/>
      <c r="K24" s="51">
        <v>1.19</v>
      </c>
      <c r="O24" t="s">
        <v>76</v>
      </c>
      <c r="P24">
        <v>-0.7219498992451322</v>
      </c>
      <c r="S24" t="s">
        <v>76</v>
      </c>
      <c r="T24">
        <v>0.40249007286733962</v>
      </c>
    </row>
    <row r="25" spans="8:20" ht="46.5" customHeight="1" x14ac:dyDescent="0.25">
      <c r="I25" s="51">
        <v>1.28</v>
      </c>
      <c r="J25" s="46"/>
      <c r="K25" s="51">
        <v>1.28</v>
      </c>
      <c r="O25" t="s">
        <v>77</v>
      </c>
      <c r="P25">
        <v>0.10000000000000009</v>
      </c>
      <c r="S25" t="s">
        <v>77</v>
      </c>
      <c r="T25">
        <v>0.13000000000000012</v>
      </c>
    </row>
    <row r="26" spans="8:20" ht="41.25" customHeight="1" x14ac:dyDescent="0.25">
      <c r="I26" s="51">
        <v>1.23</v>
      </c>
      <c r="J26" s="46"/>
      <c r="K26" s="51">
        <v>1.22</v>
      </c>
      <c r="O26" t="s">
        <v>78</v>
      </c>
      <c r="P26">
        <v>1.19</v>
      </c>
      <c r="S26" t="s">
        <v>78</v>
      </c>
      <c r="T26">
        <v>1.18</v>
      </c>
    </row>
    <row r="27" spans="8:20" ht="42" customHeight="1" x14ac:dyDescent="0.45">
      <c r="I27" s="51">
        <v>1.27</v>
      </c>
      <c r="J27" s="50"/>
      <c r="K27" s="51">
        <v>1.19</v>
      </c>
      <c r="O27" t="s">
        <v>79</v>
      </c>
      <c r="P27">
        <v>1.29</v>
      </c>
      <c r="S27" t="s">
        <v>79</v>
      </c>
      <c r="T27">
        <v>1.31</v>
      </c>
    </row>
    <row r="28" spans="8:20" ht="37.5" customHeight="1" x14ac:dyDescent="0.25">
      <c r="O28" t="s">
        <v>45</v>
      </c>
      <c r="P28">
        <v>15.050000000000002</v>
      </c>
      <c r="S28" t="s">
        <v>45</v>
      </c>
      <c r="T28">
        <v>14.809999999999999</v>
      </c>
    </row>
    <row r="29" spans="8:20" ht="30" customHeight="1" thickBot="1" x14ac:dyDescent="0.3">
      <c r="O29" s="63" t="s">
        <v>44</v>
      </c>
      <c r="P29" s="63">
        <v>12</v>
      </c>
      <c r="S29" s="63" t="s">
        <v>44</v>
      </c>
      <c r="T29" s="63">
        <v>12</v>
      </c>
    </row>
    <row r="30" spans="8:20" ht="31.5" customHeight="1" x14ac:dyDescent="0.25"/>
    <row r="31" spans="8:20" ht="30.75" customHeight="1" x14ac:dyDescent="0.25">
      <c r="H31" s="104"/>
      <c r="I31" s="104"/>
    </row>
    <row r="32" spans="8:20" ht="32.25" customHeight="1" x14ac:dyDescent="0.25"/>
    <row r="33" spans="8:9" ht="34.5" customHeight="1" x14ac:dyDescent="0.25"/>
    <row r="34" spans="8:9" ht="29.25" customHeight="1" x14ac:dyDescent="0.25">
      <c r="H34" s="104"/>
      <c r="I34" s="104"/>
    </row>
    <row r="35" spans="8:9" ht="36" customHeight="1" x14ac:dyDescent="0.25"/>
    <row r="36" spans="8:9" ht="33" customHeight="1" x14ac:dyDescent="0.25"/>
    <row r="41" spans="8:9" ht="31.5" customHeight="1" x14ac:dyDescent="0.25"/>
    <row r="42" spans="8:9" ht="28.5" x14ac:dyDescent="0.25">
      <c r="H42" s="104"/>
      <c r="I42" s="104"/>
    </row>
    <row r="54" spans="9:11" ht="28.5" x14ac:dyDescent="0.25">
      <c r="I54" s="105"/>
      <c r="J54" s="105"/>
    </row>
    <row r="61" spans="9:11" x14ac:dyDescent="0.25">
      <c r="K61" s="103">
        <f>_xlfn.F.INV.RT(0.05,11,11)</f>
        <v>2.8179304699530876</v>
      </c>
    </row>
    <row r="62" spans="9:11" x14ac:dyDescent="0.25">
      <c r="K62" s="103"/>
    </row>
    <row r="92" spans="11:11" ht="15" customHeight="1" x14ac:dyDescent="0.25">
      <c r="K92" s="107">
        <f>0.0026/0.0014</f>
        <v>1.857142857142857</v>
      </c>
    </row>
    <row r="93" spans="11:11" ht="15" customHeight="1" x14ac:dyDescent="0.25">
      <c r="K93" s="108"/>
    </row>
    <row r="118" spans="22:22" x14ac:dyDescent="0.25">
      <c r="V118" s="44" cm="1">
        <f t="array" aca="1" ref="V118" ca="1">A1:V118</f>
        <v>0</v>
      </c>
    </row>
  </sheetData>
  <mergeCells count="7">
    <mergeCell ref="O15:P15"/>
    <mergeCell ref="K92:K93"/>
    <mergeCell ref="K61:K62"/>
    <mergeCell ref="H42:I42"/>
    <mergeCell ref="I54:J54"/>
    <mergeCell ref="H31:I31"/>
    <mergeCell ref="H34:I34"/>
  </mergeCells>
  <pageMargins left="0.7" right="0.7" top="0.75" bottom="0.75" header="0.3" footer="0.3"/>
  <pageSetup scale="2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7273B-CDB0-4071-B8FA-1853E5ECF93E}">
  <sheetPr>
    <pageSetUpPr fitToPage="1"/>
  </sheetPr>
  <dimension ref="B10:O73"/>
  <sheetViews>
    <sheetView zoomScale="80" zoomScaleNormal="80" workbookViewId="0">
      <selection activeCell="O41" sqref="O41"/>
    </sheetView>
  </sheetViews>
  <sheetFormatPr defaultColWidth="9.140625" defaultRowHeight="15" x14ac:dyDescent="0.25"/>
  <cols>
    <col min="1" max="1" width="9.140625" style="5"/>
    <col min="2" max="2" width="9.28515625" style="5" customWidth="1"/>
    <col min="3" max="3" width="18.42578125" style="5" customWidth="1"/>
    <col min="4" max="4" width="13.5703125" style="5" customWidth="1"/>
    <col min="5" max="5" width="15.28515625" style="5" customWidth="1"/>
    <col min="6" max="6" width="15.140625" style="5" customWidth="1"/>
    <col min="7" max="7" width="14.7109375" style="5" customWidth="1"/>
    <col min="8" max="8" width="26" style="5" customWidth="1"/>
    <col min="9" max="9" width="25.140625" style="5" customWidth="1"/>
    <col min="10" max="10" width="23.42578125" style="5" customWidth="1"/>
    <col min="11" max="11" width="21.5703125" style="5" customWidth="1"/>
    <col min="12" max="12" width="16.7109375" style="5" customWidth="1"/>
    <col min="13" max="13" width="31" style="5" customWidth="1"/>
    <col min="14" max="14" width="28.28515625" style="5" customWidth="1"/>
    <col min="15" max="15" width="24.140625" style="5" customWidth="1"/>
    <col min="16" max="16" width="8.140625" style="5" customWidth="1"/>
    <col min="17" max="17" width="17" style="5" customWidth="1"/>
    <col min="18" max="18" width="6.28515625" style="5" customWidth="1"/>
    <col min="19" max="19" width="17.28515625" style="5" customWidth="1"/>
    <col min="20" max="20" width="6.28515625" style="5" customWidth="1"/>
    <col min="21" max="21" width="14.7109375" style="5" customWidth="1"/>
    <col min="22" max="22" width="9.140625" style="5"/>
    <col min="23" max="23" width="17.42578125" style="5" customWidth="1"/>
    <col min="24" max="16384" width="9.140625" style="5"/>
  </cols>
  <sheetData>
    <row r="10" spans="10:14" ht="14.45" customHeight="1" x14ac:dyDescent="0.25"/>
    <row r="11" spans="10:14" ht="14.45" customHeight="1" x14ac:dyDescent="0.25"/>
    <row r="12" spans="10:14" ht="56.25" customHeight="1" thickBot="1" x14ac:dyDescent="0.3">
      <c r="J12" s="47" t="s">
        <v>19</v>
      </c>
      <c r="K12" s="52" t="s">
        <v>20</v>
      </c>
    </row>
    <row r="13" spans="10:14" ht="23.25" customHeight="1" x14ac:dyDescent="0.25">
      <c r="J13" s="47">
        <v>1</v>
      </c>
      <c r="K13" s="47">
        <v>17</v>
      </c>
      <c r="M13" s="82" t="s">
        <v>68</v>
      </c>
      <c r="N13" s="82"/>
    </row>
    <row r="14" spans="10:14" ht="19.5" customHeight="1" x14ac:dyDescent="0.25">
      <c r="J14" s="47">
        <v>2</v>
      </c>
      <c r="K14" s="47">
        <v>27</v>
      </c>
      <c r="M14" s="83"/>
      <c r="N14" s="83"/>
    </row>
    <row r="15" spans="10:14" ht="22.5" customHeight="1" x14ac:dyDescent="0.25">
      <c r="J15" s="47">
        <v>3</v>
      </c>
      <c r="K15" s="47">
        <v>30</v>
      </c>
      <c r="M15" s="83" t="s">
        <v>69</v>
      </c>
      <c r="N15" s="83">
        <v>27.05</v>
      </c>
    </row>
    <row r="16" spans="10:14" ht="19.5" customHeight="1" x14ac:dyDescent="0.25">
      <c r="J16" s="47">
        <v>4</v>
      </c>
      <c r="K16" s="47">
        <v>31</v>
      </c>
      <c r="M16" s="83" t="s">
        <v>70</v>
      </c>
      <c r="N16" s="83">
        <v>1.2041048214556047</v>
      </c>
    </row>
    <row r="17" spans="10:14" ht="25.5" customHeight="1" x14ac:dyDescent="0.25">
      <c r="J17" s="47">
        <v>5</v>
      </c>
      <c r="K17" s="47">
        <v>33</v>
      </c>
      <c r="M17" s="83" t="s">
        <v>71</v>
      </c>
      <c r="N17" s="83">
        <v>27.5</v>
      </c>
    </row>
    <row r="18" spans="10:14" ht="18.75" customHeight="1" x14ac:dyDescent="0.25">
      <c r="J18" s="47">
        <v>6</v>
      </c>
      <c r="K18" s="47">
        <v>37</v>
      </c>
      <c r="M18" s="83" t="s">
        <v>72</v>
      </c>
      <c r="N18" s="83">
        <v>27</v>
      </c>
    </row>
    <row r="19" spans="10:14" ht="22.5" customHeight="1" x14ac:dyDescent="0.25">
      <c r="J19" s="47">
        <v>7</v>
      </c>
      <c r="K19" s="47">
        <v>32</v>
      </c>
      <c r="M19" s="83" t="s">
        <v>73</v>
      </c>
      <c r="N19" s="83">
        <v>5.3849204656199587</v>
      </c>
    </row>
    <row r="20" spans="10:14" ht="22.5" customHeight="1" x14ac:dyDescent="0.45">
      <c r="J20" s="47">
        <v>8</v>
      </c>
      <c r="K20" s="47">
        <v>18</v>
      </c>
      <c r="M20" s="85" t="s">
        <v>74</v>
      </c>
      <c r="N20" s="85">
        <v>28.99736842105267</v>
      </c>
    </row>
    <row r="21" spans="10:14" ht="23.25" customHeight="1" x14ac:dyDescent="0.25">
      <c r="J21" s="47">
        <v>9</v>
      </c>
      <c r="K21" s="47">
        <v>28</v>
      </c>
      <c r="M21" s="83" t="s">
        <v>75</v>
      </c>
      <c r="N21" s="83">
        <v>-8.9044222310099119E-2</v>
      </c>
    </row>
    <row r="22" spans="10:14" ht="24" customHeight="1" x14ac:dyDescent="0.25">
      <c r="J22" s="47">
        <v>10</v>
      </c>
      <c r="K22" s="47">
        <v>31</v>
      </c>
      <c r="M22" s="83" t="s">
        <v>76</v>
      </c>
      <c r="N22" s="83">
        <v>-0.56987466934449471</v>
      </c>
    </row>
    <row r="23" spans="10:14" ht="2.25" hidden="1" customHeight="1" x14ac:dyDescent="0.25">
      <c r="J23" s="47"/>
      <c r="K23" s="47"/>
      <c r="M23" s="83" t="s">
        <v>77</v>
      </c>
      <c r="N23" s="83">
        <v>20</v>
      </c>
    </row>
    <row r="24" spans="10:14" ht="24.75" customHeight="1" x14ac:dyDescent="0.25">
      <c r="J24" s="47">
        <v>11</v>
      </c>
      <c r="K24" s="47">
        <v>29</v>
      </c>
      <c r="M24" s="83" t="s">
        <v>78</v>
      </c>
      <c r="N24" s="83">
        <v>17</v>
      </c>
    </row>
    <row r="25" spans="10:14" ht="25.5" customHeight="1" x14ac:dyDescent="0.25">
      <c r="J25" s="47">
        <v>12</v>
      </c>
      <c r="K25" s="47">
        <v>29</v>
      </c>
      <c r="M25" s="83" t="s">
        <v>79</v>
      </c>
      <c r="N25" s="83">
        <v>37</v>
      </c>
    </row>
    <row r="26" spans="10:14" ht="21.75" customHeight="1" x14ac:dyDescent="0.25">
      <c r="J26" s="47">
        <v>13</v>
      </c>
      <c r="K26" s="47">
        <v>27</v>
      </c>
      <c r="M26" s="83" t="s">
        <v>45</v>
      </c>
      <c r="N26" s="83">
        <v>541</v>
      </c>
    </row>
    <row r="27" spans="10:14" ht="24" customHeight="1" thickBot="1" x14ac:dyDescent="0.3">
      <c r="J27" s="47">
        <v>14</v>
      </c>
      <c r="K27" s="47">
        <v>26</v>
      </c>
      <c r="M27" s="84" t="s">
        <v>44</v>
      </c>
      <c r="N27" s="84">
        <v>20</v>
      </c>
    </row>
    <row r="28" spans="10:14" ht="24.75" customHeight="1" x14ac:dyDescent="0.25">
      <c r="J28" s="47">
        <v>15</v>
      </c>
      <c r="K28" s="47">
        <v>30</v>
      </c>
    </row>
    <row r="29" spans="10:14" ht="27" customHeight="1" x14ac:dyDescent="0.25">
      <c r="J29" s="47">
        <v>16</v>
      </c>
      <c r="K29" s="47">
        <v>25</v>
      </c>
    </row>
    <row r="30" spans="10:14" ht="21.75" customHeight="1" x14ac:dyDescent="0.25">
      <c r="J30" s="47">
        <v>17</v>
      </c>
      <c r="K30" s="47">
        <v>27</v>
      </c>
    </row>
    <row r="31" spans="10:14" ht="20.25" customHeight="1" x14ac:dyDescent="0.25">
      <c r="J31" s="47">
        <v>18</v>
      </c>
      <c r="K31" s="47">
        <v>18</v>
      </c>
    </row>
    <row r="32" spans="10:14" ht="24" customHeight="1" x14ac:dyDescent="0.25">
      <c r="J32" s="47">
        <v>19</v>
      </c>
      <c r="K32" s="47">
        <v>19</v>
      </c>
    </row>
    <row r="33" spans="3:15" ht="41.25" customHeight="1" x14ac:dyDescent="0.25">
      <c r="J33" s="47">
        <v>20</v>
      </c>
      <c r="K33" s="47">
        <v>27</v>
      </c>
      <c r="O33" s="87">
        <f>0.02^2</f>
        <v>4.0000000000000002E-4</v>
      </c>
    </row>
    <row r="34" spans="3:15" ht="18.600000000000001" customHeight="1" x14ac:dyDescent="0.25"/>
    <row r="35" spans="3:15" ht="18" customHeight="1" x14ac:dyDescent="0.25"/>
    <row r="36" spans="3:15" ht="18" customHeight="1" x14ac:dyDescent="0.25"/>
    <row r="37" spans="3:15" ht="15.6" customHeight="1" x14ac:dyDescent="0.25"/>
    <row r="38" spans="3:15" ht="40.5" customHeight="1" x14ac:dyDescent="0.25">
      <c r="D38" s="44"/>
      <c r="E38" s="44"/>
      <c r="F38" s="44"/>
      <c r="G38" s="44"/>
      <c r="H38" s="44"/>
      <c r="I38" s="44"/>
      <c r="O38" s="88">
        <f>1-0.01</f>
        <v>0.99</v>
      </c>
    </row>
    <row r="39" spans="3:15" x14ac:dyDescent="0.25">
      <c r="D39" s="44"/>
      <c r="E39" s="44"/>
      <c r="F39" s="44"/>
      <c r="G39" s="44"/>
      <c r="H39" s="44"/>
      <c r="I39" s="44"/>
    </row>
    <row r="40" spans="3:15" ht="29.25" customHeight="1" x14ac:dyDescent="0.25">
      <c r="D40" s="44"/>
      <c r="E40" s="44"/>
      <c r="F40" s="44"/>
      <c r="G40" s="44"/>
      <c r="H40" s="44"/>
      <c r="I40" s="44"/>
      <c r="O40" s="62" t="s">
        <v>80</v>
      </c>
    </row>
    <row r="41" spans="3:15" ht="38.25" customHeight="1" x14ac:dyDescent="0.25">
      <c r="D41" s="44"/>
      <c r="E41" s="44"/>
      <c r="F41" s="44"/>
      <c r="G41" s="44"/>
      <c r="H41" s="44"/>
      <c r="I41" s="44"/>
      <c r="O41" s="87">
        <f>_xlfn.CHISQ.INV(0.99,19)</f>
        <v>36.190869129270048</v>
      </c>
    </row>
    <row r="42" spans="3:15" ht="24.6" customHeight="1" x14ac:dyDescent="0.25">
      <c r="D42" s="44"/>
      <c r="E42" s="44"/>
      <c r="F42" s="44"/>
      <c r="G42" s="44"/>
      <c r="H42" s="44"/>
      <c r="I42" s="44"/>
    </row>
    <row r="43" spans="3:15" ht="22.15" customHeight="1" x14ac:dyDescent="0.25">
      <c r="C43" s="7"/>
      <c r="D43" s="44"/>
      <c r="E43" s="44"/>
      <c r="F43" s="44"/>
      <c r="G43" s="44"/>
      <c r="H43" s="44"/>
      <c r="I43" s="44"/>
    </row>
    <row r="44" spans="3:15" ht="21.6" customHeight="1" x14ac:dyDescent="0.25">
      <c r="C44" s="7"/>
      <c r="D44" s="44"/>
      <c r="E44" s="44"/>
      <c r="F44" s="44"/>
      <c r="G44" s="44"/>
      <c r="H44" s="44"/>
      <c r="I44" s="44"/>
      <c r="O44" s="62" t="s">
        <v>81</v>
      </c>
    </row>
    <row r="45" spans="3:15" ht="27.6" customHeight="1" x14ac:dyDescent="0.25">
      <c r="C45" s="7"/>
      <c r="D45" s="44"/>
      <c r="E45" s="44"/>
      <c r="F45" s="44"/>
      <c r="G45" s="44"/>
      <c r="H45" s="44"/>
      <c r="I45" s="44"/>
      <c r="O45" s="89">
        <f>(19*28.997)/0.0004</f>
        <v>1377357.5</v>
      </c>
    </row>
    <row r="46" spans="3:15" x14ac:dyDescent="0.25">
      <c r="C46" s="7"/>
      <c r="D46" s="44"/>
      <c r="E46" s="44"/>
      <c r="F46" s="44"/>
      <c r="G46" s="44"/>
      <c r="H46" s="44"/>
      <c r="I46" s="44"/>
    </row>
    <row r="47" spans="3:15" x14ac:dyDescent="0.25">
      <c r="C47" s="7"/>
      <c r="D47" s="44"/>
      <c r="E47" s="44"/>
      <c r="F47" s="44"/>
      <c r="G47" s="44"/>
      <c r="H47" s="44"/>
      <c r="I47" s="44"/>
    </row>
    <row r="48" spans="3:15" x14ac:dyDescent="0.25">
      <c r="C48" s="7"/>
      <c r="D48" s="44"/>
      <c r="E48" s="44"/>
      <c r="F48" s="44"/>
      <c r="G48" s="44"/>
      <c r="H48" s="44"/>
      <c r="I48" s="44"/>
    </row>
    <row r="49" spans="2:13" ht="15" customHeight="1" x14ac:dyDescent="0.25">
      <c r="C49" s="7"/>
      <c r="D49" s="44"/>
      <c r="E49" s="44"/>
      <c r="F49" s="44"/>
      <c r="G49" s="44"/>
      <c r="H49" s="44"/>
      <c r="I49" s="44"/>
      <c r="M49" s="6"/>
    </row>
    <row r="50" spans="2:13" ht="14.45" customHeight="1" x14ac:dyDescent="0.25">
      <c r="B50" s="8"/>
      <c r="C50" s="7"/>
      <c r="K50" s="7"/>
      <c r="M50" s="6"/>
    </row>
    <row r="51" spans="2:13" ht="14.45" customHeight="1" x14ac:dyDescent="0.25">
      <c r="B51" s="8"/>
      <c r="C51" s="7"/>
      <c r="K51" s="7"/>
      <c r="M51" s="6"/>
    </row>
    <row r="52" spans="2:13" x14ac:dyDescent="0.25">
      <c r="C52" s="7"/>
      <c r="K52" s="7"/>
      <c r="M52" s="6"/>
    </row>
    <row r="53" spans="2:13" x14ac:dyDescent="0.25">
      <c r="C53" s="7"/>
      <c r="K53" s="7"/>
      <c r="M53" s="6"/>
    </row>
    <row r="54" spans="2:13" x14ac:dyDescent="0.25">
      <c r="C54" s="7"/>
      <c r="K54" s="7"/>
    </row>
    <row r="55" spans="2:13" x14ac:dyDescent="0.25">
      <c r="C55" s="7"/>
      <c r="K55" s="7"/>
    </row>
    <row r="56" spans="2:13" x14ac:dyDescent="0.25">
      <c r="C56" s="7"/>
      <c r="D56" s="7"/>
      <c r="E56" s="7"/>
      <c r="F56" s="7"/>
      <c r="G56" s="7"/>
      <c r="H56" s="7"/>
      <c r="I56" s="7"/>
      <c r="J56" s="7"/>
      <c r="K56" s="7"/>
    </row>
    <row r="57" spans="2:13" x14ac:dyDescent="0.25">
      <c r="C57" s="7"/>
      <c r="D57" s="7"/>
      <c r="E57" s="7"/>
      <c r="F57" s="7"/>
      <c r="G57" s="7"/>
      <c r="H57" s="7"/>
      <c r="I57" s="7"/>
      <c r="J57" s="7"/>
      <c r="K57" s="7"/>
    </row>
    <row r="58" spans="2:13" x14ac:dyDescent="0.25">
      <c r="C58" s="7"/>
      <c r="D58" s="7"/>
      <c r="E58" s="7"/>
      <c r="F58" s="7"/>
      <c r="G58" s="7"/>
      <c r="H58" s="7"/>
      <c r="I58" s="7"/>
      <c r="J58" s="7"/>
      <c r="K58" s="7"/>
    </row>
    <row r="59" spans="2:13" x14ac:dyDescent="0.25">
      <c r="C59" s="7"/>
      <c r="D59" s="7"/>
      <c r="E59" s="7"/>
      <c r="F59" s="7"/>
      <c r="G59" s="7"/>
      <c r="H59" s="7"/>
      <c r="I59" s="7"/>
      <c r="J59" s="7"/>
      <c r="K59" s="7"/>
    </row>
    <row r="60" spans="2:13" x14ac:dyDescent="0.25">
      <c r="C60" s="7"/>
      <c r="D60" s="7"/>
      <c r="E60" s="7"/>
      <c r="F60" s="7"/>
      <c r="G60" s="7"/>
      <c r="H60" s="7"/>
      <c r="I60" s="7"/>
      <c r="J60" s="7"/>
      <c r="K60" s="7"/>
    </row>
    <row r="61" spans="2:13" x14ac:dyDescent="0.25">
      <c r="C61" s="7"/>
      <c r="D61" s="7"/>
      <c r="E61" s="7"/>
      <c r="F61" s="7"/>
      <c r="G61" s="7"/>
      <c r="H61" s="7"/>
      <c r="I61" s="7"/>
      <c r="J61" s="7"/>
      <c r="K61" s="7"/>
    </row>
    <row r="62" spans="2:13" x14ac:dyDescent="0.25">
      <c r="C62" s="7"/>
      <c r="D62" s="7"/>
      <c r="E62" s="7"/>
      <c r="F62" s="7"/>
      <c r="G62" s="7"/>
      <c r="H62" s="7"/>
      <c r="I62" s="7"/>
      <c r="J62" s="7"/>
      <c r="K62" s="7"/>
    </row>
    <row r="63" spans="2:13" x14ac:dyDescent="0.25">
      <c r="C63" s="7"/>
      <c r="D63" s="7"/>
      <c r="E63" s="7"/>
      <c r="F63" s="7"/>
      <c r="G63" s="7"/>
      <c r="H63" s="7"/>
      <c r="I63" s="7"/>
      <c r="J63" s="7"/>
      <c r="K63" s="7"/>
    </row>
    <row r="64" spans="2:13" x14ac:dyDescent="0.25">
      <c r="C64" s="7"/>
      <c r="D64" s="7"/>
      <c r="E64" s="7"/>
      <c r="F64" s="7"/>
      <c r="G64" s="7"/>
      <c r="H64" s="7"/>
      <c r="I64" s="7"/>
      <c r="J64" s="7"/>
      <c r="K64" s="7"/>
    </row>
    <row r="65" spans="3:11" x14ac:dyDescent="0.25">
      <c r="C65" s="7"/>
      <c r="D65" s="7"/>
      <c r="E65" s="7"/>
      <c r="F65" s="7"/>
      <c r="G65" s="7"/>
      <c r="H65" s="7"/>
      <c r="I65" s="7"/>
      <c r="J65" s="7"/>
      <c r="K65" s="7"/>
    </row>
    <row r="66" spans="3:11" x14ac:dyDescent="0.25">
      <c r="C66" s="7"/>
      <c r="D66" s="7"/>
      <c r="E66" s="7"/>
      <c r="F66" s="7"/>
      <c r="G66" s="7"/>
      <c r="H66" s="7"/>
      <c r="I66" s="7"/>
      <c r="J66" s="7"/>
      <c r="K66" s="7"/>
    </row>
    <row r="67" spans="3:11" x14ac:dyDescent="0.25">
      <c r="C67" s="7"/>
      <c r="D67" s="7"/>
      <c r="E67" s="7"/>
      <c r="F67" s="7"/>
      <c r="G67" s="7"/>
      <c r="H67" s="7"/>
      <c r="I67" s="7"/>
      <c r="J67" s="7"/>
      <c r="K67" s="7"/>
    </row>
    <row r="68" spans="3:11" ht="15" customHeight="1" x14ac:dyDescent="0.25">
      <c r="C68" s="7"/>
      <c r="D68" s="7"/>
      <c r="E68" s="7"/>
      <c r="F68" s="7"/>
      <c r="G68" s="7"/>
      <c r="H68" s="7"/>
      <c r="I68" s="7"/>
      <c r="J68" s="7"/>
      <c r="K68" s="7"/>
    </row>
    <row r="69" spans="3:11" ht="15" customHeight="1" x14ac:dyDescent="0.25">
      <c r="C69" s="7"/>
      <c r="D69" s="7"/>
      <c r="E69" s="7"/>
      <c r="F69" s="7"/>
      <c r="G69" s="7"/>
      <c r="H69" s="7"/>
      <c r="I69" s="7"/>
      <c r="J69" s="7"/>
      <c r="K69" s="7"/>
    </row>
    <row r="70" spans="3:11" x14ac:dyDescent="0.25">
      <c r="C70" s="7"/>
      <c r="D70" s="7"/>
      <c r="E70" s="7"/>
      <c r="F70" s="7"/>
      <c r="G70" s="7"/>
      <c r="H70" s="7"/>
      <c r="I70" s="7"/>
      <c r="J70" s="7"/>
      <c r="K70" s="7"/>
    </row>
    <row r="71" spans="3:11" x14ac:dyDescent="0.25">
      <c r="C71" s="7"/>
      <c r="D71" s="7"/>
      <c r="E71" s="7"/>
      <c r="F71" s="7"/>
      <c r="G71" s="7"/>
      <c r="H71" s="7"/>
      <c r="I71" s="7"/>
      <c r="J71" s="7"/>
      <c r="K71" s="7"/>
    </row>
    <row r="72" spans="3:11" x14ac:dyDescent="0.25">
      <c r="C72" s="7"/>
      <c r="D72" s="7"/>
      <c r="E72" s="7"/>
      <c r="F72" s="7"/>
      <c r="G72" s="7"/>
      <c r="H72" s="7"/>
      <c r="I72" s="7"/>
      <c r="J72" s="7"/>
      <c r="K72" s="7"/>
    </row>
    <row r="73" spans="3:11" x14ac:dyDescent="0.25">
      <c r="C73" s="7"/>
      <c r="D73" s="7"/>
      <c r="E73" s="7"/>
      <c r="F73" s="7"/>
      <c r="G73" s="7"/>
      <c r="H73" s="7"/>
      <c r="I73" s="7"/>
      <c r="J73" s="7"/>
      <c r="K73" s="7"/>
    </row>
  </sheetData>
  <pageMargins left="0.7" right="0.7" top="0.75" bottom="0.75" header="0.3" footer="0.3"/>
  <pageSetup scale="3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0850F-09AA-40E5-B5A7-DC6FA5BBAC8A}">
  <sheetPr>
    <pageSetUpPr fitToPage="1"/>
  </sheetPr>
  <dimension ref="A1:V61"/>
  <sheetViews>
    <sheetView zoomScale="80" zoomScaleNormal="80" workbookViewId="0">
      <selection activeCell="O41" sqref="O41:P42"/>
    </sheetView>
  </sheetViews>
  <sheetFormatPr defaultColWidth="9.140625" defaultRowHeight="15" x14ac:dyDescent="0.25"/>
  <cols>
    <col min="1" max="1" width="9.140625" style="5"/>
    <col min="2" max="2" width="14" style="5" customWidth="1"/>
    <col min="3" max="3" width="15.42578125" style="5" customWidth="1"/>
    <col min="4" max="4" width="12.28515625" style="5" customWidth="1"/>
    <col min="5" max="5" width="15" style="5" customWidth="1"/>
    <col min="6" max="6" width="15.28515625" style="5" customWidth="1"/>
    <col min="7" max="7" width="17" style="5" customWidth="1"/>
    <col min="8" max="8" width="20.5703125" style="5" customWidth="1"/>
    <col min="9" max="9" width="13.7109375" style="5" customWidth="1"/>
    <col min="10" max="10" width="16.7109375" style="5" customWidth="1"/>
    <col min="11" max="11" width="23" style="5" customWidth="1"/>
    <col min="12" max="12" width="20.42578125" style="5" customWidth="1"/>
    <col min="13" max="13" width="50.7109375" style="5" customWidth="1"/>
    <col min="14" max="14" width="21" style="5" customWidth="1"/>
    <col min="15" max="15" width="9" style="5" customWidth="1"/>
    <col min="16" max="16" width="11.42578125" style="5" customWidth="1"/>
    <col min="17" max="17" width="12.85546875" style="5" customWidth="1"/>
    <col min="18" max="19" width="10.28515625" style="5" customWidth="1"/>
    <col min="20" max="21" width="9.28515625" style="5" customWidth="1"/>
    <col min="22" max="16384" width="9.140625" style="5"/>
  </cols>
  <sheetData>
    <row r="1" spans="1:14" x14ac:dyDescent="0.25">
      <c r="A1" s="5" t="s">
        <v>38</v>
      </c>
    </row>
    <row r="10" spans="1:14" ht="15.75" thickBot="1" x14ac:dyDescent="0.3"/>
    <row r="11" spans="1:14" ht="31.5" x14ac:dyDescent="0.5">
      <c r="K11" s="86">
        <v>189</v>
      </c>
      <c r="M11" s="90" t="s">
        <v>68</v>
      </c>
      <c r="N11" s="90"/>
    </row>
    <row r="12" spans="1:14" ht="31.5" x14ac:dyDescent="0.5">
      <c r="K12" s="86">
        <v>195</v>
      </c>
      <c r="M12" s="91"/>
      <c r="N12" s="91"/>
    </row>
    <row r="13" spans="1:14" ht="46.9" customHeight="1" x14ac:dyDescent="0.5">
      <c r="K13" s="86">
        <v>194</v>
      </c>
      <c r="M13" s="91" t="s">
        <v>69</v>
      </c>
      <c r="N13" s="92">
        <v>189.33333333333334</v>
      </c>
    </row>
    <row r="14" spans="1:14" ht="26.45" customHeight="1" x14ac:dyDescent="0.5">
      <c r="K14" s="86">
        <v>185</v>
      </c>
      <c r="M14" s="91" t="s">
        <v>70</v>
      </c>
      <c r="N14" s="92">
        <v>1.4890170305176891</v>
      </c>
    </row>
    <row r="15" spans="1:14" ht="26.45" customHeight="1" x14ac:dyDescent="0.5">
      <c r="K15" s="86">
        <v>197</v>
      </c>
      <c r="M15" s="91" t="s">
        <v>71</v>
      </c>
      <c r="N15" s="92">
        <v>189</v>
      </c>
    </row>
    <row r="16" spans="1:14" ht="27" customHeight="1" x14ac:dyDescent="0.5">
      <c r="K16" s="86">
        <v>186</v>
      </c>
      <c r="M16" s="91" t="s">
        <v>72</v>
      </c>
      <c r="N16" s="92">
        <v>189</v>
      </c>
    </row>
    <row r="17" spans="4:22" ht="28.15" customHeight="1" x14ac:dyDescent="0.5">
      <c r="D17" s="47">
        <v>189</v>
      </c>
      <c r="E17" s="47">
        <v>185</v>
      </c>
      <c r="F17" s="47">
        <v>191</v>
      </c>
      <c r="G17" s="47">
        <v>195</v>
      </c>
      <c r="K17" s="86">
        <v>191</v>
      </c>
      <c r="M17" s="91" t="s">
        <v>73</v>
      </c>
      <c r="N17" s="92">
        <v>5.1581063003839498</v>
      </c>
    </row>
    <row r="18" spans="4:22" ht="25.9" customHeight="1" x14ac:dyDescent="0.5">
      <c r="D18" s="47">
        <v>195</v>
      </c>
      <c r="E18" s="47">
        <v>197</v>
      </c>
      <c r="F18" s="47">
        <v>181</v>
      </c>
      <c r="G18" s="47">
        <v>189</v>
      </c>
      <c r="K18" s="86">
        <v>181</v>
      </c>
      <c r="M18" s="93" t="s">
        <v>74</v>
      </c>
      <c r="N18" s="94">
        <v>26.606060606060602</v>
      </c>
    </row>
    <row r="19" spans="4:22" ht="26.45" customHeight="1" x14ac:dyDescent="0.5">
      <c r="D19" s="47">
        <v>194</v>
      </c>
      <c r="E19" s="47">
        <v>186</v>
      </c>
      <c r="F19" s="47">
        <v>187</v>
      </c>
      <c r="G19" s="47">
        <v>183</v>
      </c>
      <c r="K19" s="86">
        <v>187</v>
      </c>
      <c r="M19" s="91" t="s">
        <v>75</v>
      </c>
      <c r="N19" s="92">
        <v>-1.1537097669688277</v>
      </c>
    </row>
    <row r="20" spans="4:22" ht="27.6" customHeight="1" x14ac:dyDescent="0.5">
      <c r="K20" s="86">
        <v>195</v>
      </c>
      <c r="M20" s="91" t="s">
        <v>76</v>
      </c>
      <c r="N20" s="92">
        <v>-3.4269432532069204E-2</v>
      </c>
    </row>
    <row r="21" spans="4:22" ht="27.6" customHeight="1" x14ac:dyDescent="0.5">
      <c r="K21" s="86">
        <v>189</v>
      </c>
      <c r="M21" s="91" t="s">
        <v>77</v>
      </c>
      <c r="N21" s="92">
        <v>16</v>
      </c>
    </row>
    <row r="22" spans="4:22" ht="27.6" customHeight="1" x14ac:dyDescent="0.5">
      <c r="K22" s="86">
        <v>183</v>
      </c>
      <c r="M22" s="91" t="s">
        <v>78</v>
      </c>
      <c r="N22" s="92">
        <v>181</v>
      </c>
    </row>
    <row r="23" spans="4:22" ht="28.9" customHeight="1" x14ac:dyDescent="0.5">
      <c r="M23" s="91" t="s">
        <v>79</v>
      </c>
      <c r="N23" s="92">
        <v>197</v>
      </c>
    </row>
    <row r="24" spans="4:22" ht="28.9" customHeight="1" x14ac:dyDescent="0.5">
      <c r="M24" s="91" t="s">
        <v>45</v>
      </c>
      <c r="N24" s="92">
        <v>2272</v>
      </c>
    </row>
    <row r="25" spans="4:22" ht="26.45" customHeight="1" thickBot="1" x14ac:dyDescent="0.55000000000000004">
      <c r="M25" s="95" t="s">
        <v>44</v>
      </c>
      <c r="N25" s="96">
        <v>12</v>
      </c>
    </row>
    <row r="26" spans="4:22" ht="30.6" customHeight="1" x14ac:dyDescent="0.25">
      <c r="N26" s="116" t="s">
        <v>1</v>
      </c>
      <c r="O26" s="116"/>
    </row>
    <row r="27" spans="4:22" ht="38.450000000000003" customHeight="1" x14ac:dyDescent="0.25"/>
    <row r="28" spans="4:22" ht="40.5" customHeight="1" x14ac:dyDescent="0.25">
      <c r="V28" s="97">
        <f>12^2</f>
        <v>144</v>
      </c>
    </row>
    <row r="29" spans="4:22" ht="34.9" customHeight="1" x14ac:dyDescent="0.25"/>
    <row r="30" spans="4:22" ht="30" customHeight="1" x14ac:dyDescent="0.25"/>
    <row r="31" spans="4:22" ht="33" customHeight="1" x14ac:dyDescent="0.25"/>
    <row r="32" spans="4:22" ht="34.15" customHeight="1" x14ac:dyDescent="0.25"/>
    <row r="33" spans="1:19" ht="34.9" customHeight="1" x14ac:dyDescent="0.35">
      <c r="L33" s="45"/>
    </row>
    <row r="34" spans="1:19" ht="35.450000000000003" customHeight="1" x14ac:dyDescent="0.25"/>
    <row r="35" spans="1:19" ht="34.15" customHeight="1" x14ac:dyDescent="0.25"/>
    <row r="36" spans="1:19" ht="81" customHeight="1" x14ac:dyDescent="0.25"/>
    <row r="37" spans="1:19" ht="37.15" customHeight="1" x14ac:dyDescent="0.5">
      <c r="O37" s="115" t="s">
        <v>80</v>
      </c>
      <c r="P37" s="115"/>
      <c r="R37" s="115" t="s">
        <v>80</v>
      </c>
      <c r="S37" s="115"/>
    </row>
    <row r="38" spans="1:19" ht="33" customHeight="1" x14ac:dyDescent="0.25">
      <c r="C38" s="7"/>
      <c r="D38" s="7"/>
      <c r="E38" s="7"/>
      <c r="F38" s="7"/>
      <c r="G38" s="7"/>
      <c r="O38" s="113">
        <f>_xlfn.CHISQ.INV(0.99,11)</f>
        <v>24.724970311318277</v>
      </c>
      <c r="P38" s="114"/>
      <c r="R38" s="113">
        <f>_xlfn.CHISQ.INV(0.01,11)</f>
        <v>3.0534841066406799</v>
      </c>
      <c r="S38" s="114"/>
    </row>
    <row r="39" spans="1:19" x14ac:dyDescent="0.25">
      <c r="C39" s="7"/>
      <c r="D39" s="7"/>
      <c r="E39" s="7"/>
      <c r="F39" s="7"/>
      <c r="G39" s="7"/>
    </row>
    <row r="40" spans="1:19" ht="22.9" customHeight="1" x14ac:dyDescent="0.5">
      <c r="O40" s="115" t="s">
        <v>81</v>
      </c>
      <c r="P40" s="115"/>
    </row>
    <row r="41" spans="1:19" ht="28.9" customHeight="1" x14ac:dyDescent="0.25">
      <c r="B41" s="44"/>
      <c r="C41" s="44"/>
      <c r="D41" s="44"/>
      <c r="E41" s="44"/>
      <c r="F41" s="44"/>
      <c r="G41" s="44"/>
      <c r="O41" s="109">
        <f>(11*26.61)/144</f>
        <v>2.0327083333333333</v>
      </c>
      <c r="P41" s="110"/>
    </row>
    <row r="42" spans="1:19" ht="18.600000000000001" customHeight="1" x14ac:dyDescent="0.25">
      <c r="B42" s="44"/>
      <c r="C42" s="44"/>
      <c r="D42" s="44"/>
      <c r="E42" s="44"/>
      <c r="F42" s="44"/>
      <c r="G42" s="44"/>
      <c r="O42" s="111"/>
      <c r="P42" s="112"/>
    </row>
    <row r="43" spans="1:19" ht="19.149999999999999" customHeight="1" x14ac:dyDescent="0.25">
      <c r="B43" s="44"/>
      <c r="C43" s="44"/>
      <c r="D43" s="44"/>
      <c r="E43" s="44"/>
      <c r="F43" s="44"/>
      <c r="G43" s="44"/>
    </row>
    <row r="44" spans="1:19" ht="16.899999999999999" customHeight="1" x14ac:dyDescent="0.25">
      <c r="B44" s="44"/>
      <c r="C44" s="44"/>
      <c r="D44" s="44"/>
      <c r="E44" s="44"/>
      <c r="F44" s="44"/>
      <c r="G44" s="44"/>
    </row>
    <row r="45" spans="1:19" ht="15" customHeight="1" x14ac:dyDescent="0.25">
      <c r="B45" s="44"/>
      <c r="C45" s="44"/>
      <c r="D45" s="44"/>
      <c r="E45" s="44"/>
      <c r="F45" s="44"/>
      <c r="G45" s="44"/>
    </row>
    <row r="46" spans="1:19" x14ac:dyDescent="0.25">
      <c r="A46" s="7"/>
      <c r="B46" s="44"/>
      <c r="C46" s="44"/>
      <c r="D46" s="44"/>
      <c r="E46" s="44"/>
      <c r="F46" s="44"/>
      <c r="G46" s="44"/>
    </row>
    <row r="47" spans="1:19" x14ac:dyDescent="0.25">
      <c r="A47" s="7"/>
      <c r="B47" s="44"/>
      <c r="C47" s="44"/>
      <c r="D47" s="44"/>
      <c r="E47" s="44"/>
      <c r="F47" s="44"/>
      <c r="G47" s="44"/>
    </row>
    <row r="48" spans="1:19" x14ac:dyDescent="0.25">
      <c r="A48" s="7"/>
      <c r="B48" s="44"/>
      <c r="C48" s="44"/>
      <c r="D48" s="44"/>
      <c r="E48" s="44"/>
      <c r="F48" s="44"/>
      <c r="G48" s="44"/>
    </row>
    <row r="49" spans="1:11" x14ac:dyDescent="0.25">
      <c r="A49" s="7"/>
      <c r="B49" s="44"/>
      <c r="C49" s="44"/>
      <c r="D49" s="44"/>
      <c r="E49" s="44"/>
      <c r="F49" s="44"/>
      <c r="G49" s="44"/>
    </row>
    <row r="50" spans="1:11" x14ac:dyDescent="0.25">
      <c r="A50" s="7"/>
      <c r="B50" s="44"/>
      <c r="C50" s="44"/>
      <c r="D50" s="44"/>
      <c r="E50" s="44"/>
      <c r="F50" s="44"/>
      <c r="G50" s="44"/>
    </row>
    <row r="51" spans="1:11" ht="15" customHeight="1" x14ac:dyDescent="0.25">
      <c r="A51" s="7"/>
      <c r="B51" s="44"/>
      <c r="C51" s="44"/>
      <c r="D51" s="44"/>
      <c r="E51" s="44"/>
      <c r="F51" s="44"/>
      <c r="G51" s="44"/>
    </row>
    <row r="52" spans="1:11" x14ac:dyDescent="0.25">
      <c r="A52" s="7"/>
      <c r="B52" s="44"/>
      <c r="C52" s="44"/>
      <c r="D52" s="44"/>
      <c r="E52" s="44"/>
      <c r="F52" s="44"/>
      <c r="G52" s="44"/>
    </row>
    <row r="53" spans="1:11" x14ac:dyDescent="0.25">
      <c r="A53" s="7"/>
    </row>
    <row r="54" spans="1:11" x14ac:dyDescent="0.25">
      <c r="A54" s="7"/>
    </row>
    <row r="55" spans="1:11" x14ac:dyDescent="0.25">
      <c r="A55" s="7"/>
      <c r="K55" s="7"/>
    </row>
    <row r="56" spans="1:11" ht="14.45" customHeight="1" x14ac:dyDescent="0.25">
      <c r="A56" s="7"/>
      <c r="K56" s="7"/>
    </row>
    <row r="57" spans="1:11" ht="14.45" customHeight="1" x14ac:dyDescent="0.25">
      <c r="A57" s="7"/>
    </row>
    <row r="58" spans="1:11" ht="14.45" customHeight="1" x14ac:dyDescent="0.25">
      <c r="A58" s="7"/>
    </row>
    <row r="59" spans="1:11" x14ac:dyDescent="0.25">
      <c r="A59" s="7"/>
      <c r="B59" s="7"/>
      <c r="C59" s="7"/>
      <c r="D59" s="7"/>
      <c r="E59" s="7"/>
      <c r="F59" s="7"/>
      <c r="G59" s="7"/>
      <c r="H59" s="7"/>
    </row>
    <row r="60" spans="1:11" x14ac:dyDescent="0.25">
      <c r="A60" s="7"/>
      <c r="B60" s="7"/>
      <c r="C60" s="7"/>
      <c r="D60" s="7"/>
      <c r="E60" s="7"/>
      <c r="F60" s="7"/>
      <c r="G60" s="7"/>
      <c r="H60" s="7"/>
    </row>
    <row r="61" spans="1:11" x14ac:dyDescent="0.25">
      <c r="A61" s="7"/>
      <c r="B61" s="7"/>
      <c r="C61" s="7"/>
      <c r="D61" s="7"/>
      <c r="E61" s="7"/>
      <c r="F61" s="7"/>
      <c r="G61" s="7"/>
      <c r="H61" s="7"/>
    </row>
  </sheetData>
  <mergeCells count="7">
    <mergeCell ref="O41:P42"/>
    <mergeCell ref="R38:S38"/>
    <mergeCell ref="R37:S37"/>
    <mergeCell ref="N26:O26"/>
    <mergeCell ref="O37:P37"/>
    <mergeCell ref="O38:P38"/>
    <mergeCell ref="O40:P40"/>
  </mergeCells>
  <pageMargins left="0.7" right="0.7" top="0.75" bottom="0.75" header="0.3" footer="0.3"/>
  <pageSetup scale="46" fitToHeight="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C2D96-DF5E-4659-BAF0-282FF4216301}">
  <sheetPr>
    <pageSetUpPr fitToPage="1"/>
  </sheetPr>
  <dimension ref="B10:U54"/>
  <sheetViews>
    <sheetView zoomScale="50" zoomScaleNormal="50" workbookViewId="0"/>
  </sheetViews>
  <sheetFormatPr defaultColWidth="9.140625" defaultRowHeight="15" x14ac:dyDescent="0.25"/>
  <cols>
    <col min="1" max="1" width="9.140625" style="9"/>
    <col min="2" max="2" width="22.28515625" style="9" customWidth="1"/>
    <col min="3" max="3" width="21" style="9" customWidth="1"/>
    <col min="4" max="4" width="21.28515625" style="9" customWidth="1"/>
    <col min="5" max="5" width="19.7109375" style="9" customWidth="1"/>
    <col min="6" max="6" width="20.7109375" style="9" customWidth="1"/>
    <col min="7" max="7" width="18.7109375" style="9" customWidth="1"/>
    <col min="8" max="8" width="20.5703125" style="9" customWidth="1"/>
    <col min="9" max="9" width="13.7109375" style="9" customWidth="1"/>
    <col min="10" max="10" width="14.7109375" style="9" customWidth="1"/>
    <col min="11" max="11" width="15.7109375" style="9" customWidth="1"/>
    <col min="12" max="12" width="23" style="9" customWidth="1"/>
    <col min="13" max="13" width="20.42578125" style="9" customWidth="1"/>
    <col min="14" max="14" width="21.140625" style="9" customWidth="1"/>
    <col min="15" max="15" width="25.42578125" style="9" customWidth="1"/>
    <col min="16" max="16" width="16.85546875" style="9" customWidth="1"/>
    <col min="17" max="17" width="26" style="9" customWidth="1"/>
    <col min="18" max="18" width="27.28515625" style="9" customWidth="1"/>
    <col min="19" max="19" width="15" style="9" customWidth="1"/>
    <col min="20" max="20" width="18.42578125" style="9" customWidth="1"/>
    <col min="21" max="21" width="32.140625" style="9" customWidth="1"/>
    <col min="22" max="22" width="21.28515625" style="9" customWidth="1"/>
    <col min="23" max="16384" width="9.140625" style="9"/>
  </cols>
  <sheetData>
    <row r="10" spans="3:21" x14ac:dyDescent="0.25">
      <c r="C10" s="9">
        <v>1</v>
      </c>
    </row>
    <row r="14" spans="3:21" ht="46.9" customHeight="1" x14ac:dyDescent="0.25">
      <c r="L14" s="10" t="s">
        <v>10</v>
      </c>
      <c r="M14" s="11" t="s">
        <v>11</v>
      </c>
      <c r="O14" s="13"/>
      <c r="P14" s="117" t="s">
        <v>11</v>
      </c>
      <c r="Q14" s="118"/>
      <c r="R14" s="118"/>
      <c r="S14" s="118"/>
      <c r="T14" s="119"/>
    </row>
    <row r="15" spans="3:21" ht="145.5" customHeight="1" x14ac:dyDescent="0.25">
      <c r="L15" s="11">
        <v>-500</v>
      </c>
      <c r="M15" s="12">
        <v>0</v>
      </c>
      <c r="O15" s="14" t="s">
        <v>13</v>
      </c>
      <c r="P15" s="14" t="s">
        <v>14</v>
      </c>
      <c r="Q15" s="14" t="s">
        <v>15</v>
      </c>
      <c r="R15" s="14" t="s">
        <v>16</v>
      </c>
      <c r="S15" s="14" t="s">
        <v>17</v>
      </c>
      <c r="T15" s="14" t="s">
        <v>18</v>
      </c>
    </row>
    <row r="16" spans="3:21" ht="33" customHeight="1" x14ac:dyDescent="0.25">
      <c r="L16" s="11">
        <v>-300</v>
      </c>
      <c r="M16" s="12">
        <v>0.25</v>
      </c>
      <c r="O16" s="15" t="s">
        <v>2</v>
      </c>
      <c r="P16" s="15">
        <v>0.36</v>
      </c>
      <c r="Q16" s="15">
        <v>0.65</v>
      </c>
      <c r="R16" s="15">
        <v>0.7</v>
      </c>
      <c r="S16" s="15">
        <v>0.9</v>
      </c>
      <c r="T16" s="15">
        <v>0.5</v>
      </c>
      <c r="U16" s="70">
        <f>SUMPRODUCT(P16:T16,P20:T20)</f>
        <v>0.6130000000000001</v>
      </c>
    </row>
    <row r="17" spans="2:21" ht="33" customHeight="1" x14ac:dyDescent="0.25">
      <c r="L17" s="11">
        <v>-150</v>
      </c>
      <c r="M17" s="12">
        <v>0.3</v>
      </c>
      <c r="O17" s="16" t="s">
        <v>3</v>
      </c>
      <c r="P17" s="15">
        <v>0.85</v>
      </c>
      <c r="Q17" s="15">
        <v>0.7</v>
      </c>
      <c r="R17" s="15">
        <v>0.3</v>
      </c>
      <c r="S17" s="15">
        <v>0.36</v>
      </c>
      <c r="T17" s="15">
        <v>0.3</v>
      </c>
      <c r="U17" s="70">
        <f>SUMPRODUCT(P17:T17,P20:T20)</f>
        <v>0.51700000000000002</v>
      </c>
    </row>
    <row r="18" spans="2:21" ht="34.5" customHeight="1" x14ac:dyDescent="0.25">
      <c r="L18" s="11">
        <v>-100</v>
      </c>
      <c r="M18" s="12">
        <v>0.36</v>
      </c>
      <c r="O18" s="15" t="s">
        <v>4</v>
      </c>
      <c r="P18" s="69">
        <v>1</v>
      </c>
      <c r="Q18" s="15">
        <v>0.85</v>
      </c>
      <c r="R18" s="15">
        <v>0.65</v>
      </c>
      <c r="S18" s="15">
        <v>0.25</v>
      </c>
      <c r="T18" s="15">
        <v>0</v>
      </c>
      <c r="U18" s="71">
        <f>SUMPRODUCT(P18:T18,P20:T20)</f>
        <v>0.63000000000000012</v>
      </c>
    </row>
    <row r="19" spans="2:21" ht="31.5" customHeight="1" x14ac:dyDescent="0.25">
      <c r="L19" s="11">
        <v>0</v>
      </c>
      <c r="M19" s="12">
        <v>0.5</v>
      </c>
      <c r="O19" s="15" t="s">
        <v>5</v>
      </c>
      <c r="P19" s="15">
        <v>0.6</v>
      </c>
      <c r="Q19" s="15">
        <v>0.6</v>
      </c>
      <c r="R19" s="15">
        <v>0.6</v>
      </c>
      <c r="S19" s="15">
        <v>0.6</v>
      </c>
      <c r="T19" s="15">
        <v>0.6</v>
      </c>
      <c r="U19" s="70">
        <f>SUMPRODUCT(P19:T19,P20:T20)</f>
        <v>0.60000000000000009</v>
      </c>
    </row>
    <row r="20" spans="2:21" ht="32.25" customHeight="1" x14ac:dyDescent="0.25">
      <c r="L20" s="11">
        <v>60</v>
      </c>
      <c r="M20" s="12">
        <v>0.6</v>
      </c>
      <c r="O20" s="15" t="s">
        <v>6</v>
      </c>
      <c r="P20" s="4">
        <v>0.3</v>
      </c>
      <c r="Q20" s="4">
        <v>0.1</v>
      </c>
      <c r="R20" s="4">
        <v>0.3</v>
      </c>
      <c r="S20" s="4">
        <v>0.2</v>
      </c>
      <c r="T20" s="4">
        <v>0.1</v>
      </c>
    </row>
    <row r="21" spans="2:21" ht="27.6" customHeight="1" x14ac:dyDescent="0.25">
      <c r="L21" s="11">
        <v>100</v>
      </c>
      <c r="M21" s="12">
        <v>0.65</v>
      </c>
    </row>
    <row r="22" spans="2:21" ht="27" customHeight="1" x14ac:dyDescent="0.25">
      <c r="B22" s="13"/>
      <c r="C22" s="117" t="s">
        <v>12</v>
      </c>
      <c r="D22" s="118"/>
      <c r="E22" s="118"/>
      <c r="F22" s="118"/>
      <c r="G22" s="119"/>
      <c r="L22" s="11">
        <v>200</v>
      </c>
      <c r="M22" s="12">
        <v>0.7</v>
      </c>
    </row>
    <row r="23" spans="2:21" ht="114.6" customHeight="1" x14ac:dyDescent="0.25">
      <c r="B23" s="14" t="s">
        <v>13</v>
      </c>
      <c r="C23" s="14" t="s">
        <v>14</v>
      </c>
      <c r="D23" s="14" t="s">
        <v>15</v>
      </c>
      <c r="E23" s="14" t="s">
        <v>16</v>
      </c>
      <c r="F23" s="14" t="s">
        <v>17</v>
      </c>
      <c r="G23" s="14" t="s">
        <v>18</v>
      </c>
      <c r="L23" s="11">
        <v>220</v>
      </c>
      <c r="M23" s="12">
        <v>0.75</v>
      </c>
    </row>
    <row r="24" spans="2:21" ht="28.9" customHeight="1" x14ac:dyDescent="0.25">
      <c r="B24" s="15" t="s">
        <v>2</v>
      </c>
      <c r="C24" s="15">
        <v>-100</v>
      </c>
      <c r="D24" s="15">
        <v>100</v>
      </c>
      <c r="E24" s="15">
        <v>200</v>
      </c>
      <c r="F24" s="15">
        <v>300</v>
      </c>
      <c r="G24" s="15">
        <v>0</v>
      </c>
      <c r="L24" s="11">
        <v>250</v>
      </c>
      <c r="M24" s="12">
        <v>0.85</v>
      </c>
    </row>
    <row r="25" spans="2:21" ht="26.45" customHeight="1" x14ac:dyDescent="0.25">
      <c r="B25" s="16" t="s">
        <v>3</v>
      </c>
      <c r="C25" s="15">
        <v>250</v>
      </c>
      <c r="D25" s="15">
        <v>200</v>
      </c>
      <c r="E25" s="15">
        <v>-150</v>
      </c>
      <c r="F25" s="15">
        <v>-100</v>
      </c>
      <c r="G25" s="15">
        <v>-150</v>
      </c>
      <c r="L25" s="11">
        <v>300</v>
      </c>
      <c r="M25" s="12">
        <v>0.9</v>
      </c>
    </row>
    <row r="26" spans="2:21" ht="30.6" customHeight="1" x14ac:dyDescent="0.25">
      <c r="B26" s="15" t="s">
        <v>4</v>
      </c>
      <c r="C26" s="15">
        <v>500</v>
      </c>
      <c r="D26" s="15">
        <v>250</v>
      </c>
      <c r="E26" s="15">
        <v>100</v>
      </c>
      <c r="F26" s="15">
        <v>-300</v>
      </c>
      <c r="G26" s="15">
        <v>-500</v>
      </c>
      <c r="L26" s="11">
        <v>500</v>
      </c>
      <c r="M26" s="12">
        <v>1</v>
      </c>
    </row>
    <row r="27" spans="2:21" ht="38.450000000000003" customHeight="1" x14ac:dyDescent="0.25">
      <c r="B27" s="15" t="s">
        <v>5</v>
      </c>
      <c r="C27" s="15">
        <v>60</v>
      </c>
      <c r="D27" s="15">
        <v>60</v>
      </c>
      <c r="E27" s="15">
        <v>60</v>
      </c>
      <c r="F27" s="15">
        <v>60</v>
      </c>
      <c r="G27" s="15">
        <v>60</v>
      </c>
    </row>
    <row r="28" spans="2:21" ht="54" customHeight="1" x14ac:dyDescent="0.25">
      <c r="B28" s="15" t="s">
        <v>6</v>
      </c>
      <c r="C28" s="4">
        <v>0.3</v>
      </c>
      <c r="D28" s="4">
        <v>0.1</v>
      </c>
      <c r="E28" s="4">
        <v>0.3</v>
      </c>
      <c r="F28" s="4">
        <v>0.2</v>
      </c>
      <c r="G28" s="4">
        <v>0.1</v>
      </c>
      <c r="H28" s="69">
        <f>G28+F28+E28+D28+C28</f>
        <v>1</v>
      </c>
      <c r="O28" s="120" t="s">
        <v>1</v>
      </c>
      <c r="P28" s="120"/>
    </row>
    <row r="29" spans="2:21" ht="34.9" customHeight="1" x14ac:dyDescent="0.25">
      <c r="M29" s="117" t="s">
        <v>63</v>
      </c>
      <c r="N29" s="118"/>
      <c r="O29" s="118"/>
      <c r="P29" s="118"/>
      <c r="Q29" s="119"/>
    </row>
    <row r="30" spans="2:21" ht="35.450000000000003" customHeight="1" x14ac:dyDescent="0.25">
      <c r="L30" s="13"/>
      <c r="M30" s="117" t="s">
        <v>12</v>
      </c>
      <c r="N30" s="118"/>
      <c r="O30" s="118"/>
      <c r="P30" s="118"/>
      <c r="Q30" s="119"/>
    </row>
    <row r="31" spans="2:21" ht="99" customHeight="1" x14ac:dyDescent="0.25">
      <c r="L31" s="14" t="s">
        <v>13</v>
      </c>
      <c r="M31" s="14" t="s">
        <v>14</v>
      </c>
      <c r="N31" s="14" t="s">
        <v>15</v>
      </c>
      <c r="O31" s="14" t="s">
        <v>16</v>
      </c>
      <c r="P31" s="14" t="s">
        <v>17</v>
      </c>
      <c r="Q31" s="14" t="s">
        <v>18</v>
      </c>
    </row>
    <row r="32" spans="2:21" ht="54" customHeight="1" x14ac:dyDescent="0.25">
      <c r="L32" s="69" t="s">
        <v>2</v>
      </c>
      <c r="M32" s="15">
        <v>-100</v>
      </c>
      <c r="N32" s="15">
        <v>100</v>
      </c>
      <c r="O32" s="15">
        <v>200</v>
      </c>
      <c r="P32" s="15">
        <v>300</v>
      </c>
      <c r="Q32" s="15">
        <v>0</v>
      </c>
      <c r="R32" s="69">
        <f>SUMPRODUCT(M32:Q32,M36:Q36)</f>
        <v>100</v>
      </c>
    </row>
    <row r="33" spans="12:18" ht="45.75" customHeight="1" x14ac:dyDescent="0.25">
      <c r="L33" s="16" t="s">
        <v>3</v>
      </c>
      <c r="M33" s="15">
        <v>250</v>
      </c>
      <c r="N33" s="15">
        <v>200</v>
      </c>
      <c r="O33" s="15">
        <v>-150</v>
      </c>
      <c r="P33" s="15">
        <v>-100</v>
      </c>
      <c r="Q33" s="15">
        <v>-150</v>
      </c>
      <c r="R33" s="15">
        <f>SUMPRODUCT(M33:Q33,M36:Q36)</f>
        <v>15</v>
      </c>
    </row>
    <row r="34" spans="12:18" ht="45" customHeight="1" x14ac:dyDescent="0.25">
      <c r="L34" s="15" t="s">
        <v>4</v>
      </c>
      <c r="M34" s="15">
        <v>500</v>
      </c>
      <c r="N34" s="15">
        <v>250</v>
      </c>
      <c r="O34" s="15">
        <v>100</v>
      </c>
      <c r="P34" s="15">
        <v>-300</v>
      </c>
      <c r="Q34" s="15">
        <v>-500</v>
      </c>
      <c r="R34" s="15">
        <f>SUMPRODUCT(M34:Q34,M36:Q36)</f>
        <v>95</v>
      </c>
    </row>
    <row r="35" spans="12:18" ht="49.5" customHeight="1" x14ac:dyDescent="0.25">
      <c r="L35" s="15" t="s">
        <v>5</v>
      </c>
      <c r="M35" s="15">
        <v>60</v>
      </c>
      <c r="N35" s="15">
        <v>60</v>
      </c>
      <c r="O35" s="15">
        <v>60</v>
      </c>
      <c r="P35" s="15">
        <v>60</v>
      </c>
      <c r="Q35" s="15">
        <v>60</v>
      </c>
      <c r="R35" s="15">
        <f>SUMPRODUCT(M35:Q35,M36:Q36)</f>
        <v>60</v>
      </c>
    </row>
    <row r="36" spans="12:18" ht="42.75" customHeight="1" x14ac:dyDescent="0.25">
      <c r="L36" s="15" t="s">
        <v>6</v>
      </c>
      <c r="M36" s="4">
        <v>0.3</v>
      </c>
      <c r="N36" s="4">
        <v>0.1</v>
      </c>
      <c r="O36" s="4">
        <v>0.3</v>
      </c>
      <c r="P36" s="4">
        <v>0.2</v>
      </c>
      <c r="Q36" s="4">
        <v>0.1</v>
      </c>
    </row>
    <row r="37" spans="12:18" ht="24" customHeight="1" x14ac:dyDescent="0.25"/>
    <row r="38" spans="12:18" ht="27" customHeight="1" x14ac:dyDescent="0.25"/>
    <row r="39" spans="12:18" ht="25.15" customHeight="1" x14ac:dyDescent="0.25"/>
    <row r="40" spans="12:18" ht="31.15" customHeight="1" x14ac:dyDescent="0.25">
      <c r="L40" s="17"/>
    </row>
    <row r="41" spans="12:18" ht="15" customHeight="1" x14ac:dyDescent="0.25">
      <c r="L41" s="18"/>
    </row>
    <row r="42" spans="12:18" x14ac:dyDescent="0.25">
      <c r="L42" s="18"/>
    </row>
    <row r="43" spans="12:18" x14ac:dyDescent="0.25">
      <c r="L43" s="18"/>
    </row>
    <row r="44" spans="12:18" x14ac:dyDescent="0.25">
      <c r="L44" s="18"/>
    </row>
    <row r="45" spans="12:18" x14ac:dyDescent="0.25">
      <c r="L45" s="18"/>
    </row>
    <row r="46" spans="12:18" x14ac:dyDescent="0.25">
      <c r="L46" s="18"/>
    </row>
    <row r="47" spans="12:18" x14ac:dyDescent="0.25">
      <c r="L47" s="18"/>
    </row>
    <row r="52" ht="14.45" customHeight="1" x14ac:dyDescent="0.25"/>
    <row r="53" ht="14.45" customHeight="1" x14ac:dyDescent="0.25"/>
    <row r="54" ht="14.45" customHeight="1" x14ac:dyDescent="0.25"/>
  </sheetData>
  <mergeCells count="5">
    <mergeCell ref="P14:T14"/>
    <mergeCell ref="C22:G22"/>
    <mergeCell ref="O28:P28"/>
    <mergeCell ref="M30:Q30"/>
    <mergeCell ref="M29:Q29"/>
  </mergeCells>
  <pageMargins left="0.7" right="0.7" top="0.75" bottom="0.75" header="0.3" footer="0.3"/>
  <pageSetup scale="3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F92D2-C421-4AA8-8EE0-BB6F09D06295}">
  <sheetPr>
    <pageSetUpPr fitToPage="1"/>
  </sheetPr>
  <dimension ref="B8:R55"/>
  <sheetViews>
    <sheetView zoomScale="70" zoomScaleNormal="70" workbookViewId="0"/>
  </sheetViews>
  <sheetFormatPr defaultColWidth="9.140625" defaultRowHeight="15" x14ac:dyDescent="0.25"/>
  <cols>
    <col min="1" max="5" width="9.140625" style="19"/>
    <col min="6" max="6" width="17.5703125" style="19" customWidth="1"/>
    <col min="7" max="7" width="21" style="19" customWidth="1"/>
    <col min="8" max="8" width="28" style="19" customWidth="1"/>
    <col min="9" max="9" width="24.28515625" style="19" customWidth="1"/>
    <col min="10" max="10" width="13.85546875" style="19" customWidth="1"/>
    <col min="11" max="11" width="20.5703125" style="19" customWidth="1"/>
    <col min="12" max="13" width="9.140625" style="19"/>
    <col min="14" max="14" width="13.7109375" style="19" customWidth="1"/>
    <col min="15" max="15" width="12.5703125" style="19" customWidth="1"/>
    <col min="16" max="16" width="11.140625" style="19" customWidth="1"/>
    <col min="17" max="17" width="13.7109375" style="19" customWidth="1"/>
    <col min="18" max="18" width="31.42578125" style="36" customWidth="1"/>
    <col min="19" max="19" width="25.5703125" style="19" customWidth="1"/>
    <col min="20" max="20" width="24.28515625" style="19" customWidth="1"/>
    <col min="21" max="16384" width="9.140625" style="19"/>
  </cols>
  <sheetData>
    <row r="8" spans="11:18" x14ac:dyDescent="0.25">
      <c r="K8" s="35"/>
    </row>
    <row r="13" spans="11:18" x14ac:dyDescent="0.25">
      <c r="R13" s="19"/>
    </row>
    <row r="14" spans="11:18" ht="21.6" customHeight="1" x14ac:dyDescent="0.25">
      <c r="R14" s="19"/>
    </row>
    <row r="15" spans="11:18" x14ac:dyDescent="0.25">
      <c r="R15" s="19"/>
    </row>
    <row r="16" spans="11:18" x14ac:dyDescent="0.25">
      <c r="R16" s="19"/>
    </row>
    <row r="17" spans="2:18" x14ac:dyDescent="0.25">
      <c r="R17" s="19"/>
    </row>
    <row r="18" spans="2:18" x14ac:dyDescent="0.25">
      <c r="R18" s="19"/>
    </row>
    <row r="19" spans="2:18" x14ac:dyDescent="0.25">
      <c r="R19" s="19"/>
    </row>
    <row r="20" spans="2:18" x14ac:dyDescent="0.25">
      <c r="R20" s="19"/>
    </row>
    <row r="21" spans="2:18" ht="91.5" customHeight="1" x14ac:dyDescent="0.25">
      <c r="R21" s="19"/>
    </row>
    <row r="22" spans="2:18" x14ac:dyDescent="0.25">
      <c r="R22" s="19"/>
    </row>
    <row r="23" spans="2:18" x14ac:dyDescent="0.25">
      <c r="R23" s="19"/>
    </row>
    <row r="24" spans="2:18" x14ac:dyDescent="0.25">
      <c r="R24" s="19"/>
    </row>
    <row r="25" spans="2:18" x14ac:dyDescent="0.25">
      <c r="R25" s="19"/>
    </row>
    <row r="26" spans="2:18" x14ac:dyDescent="0.25">
      <c r="R26" s="19"/>
    </row>
    <row r="27" spans="2:18" x14ac:dyDescent="0.25">
      <c r="R27" s="19"/>
    </row>
    <row r="28" spans="2:18" x14ac:dyDescent="0.25">
      <c r="R28" s="19"/>
    </row>
    <row r="29" spans="2:18" x14ac:dyDescent="0.25">
      <c r="R29" s="19"/>
    </row>
    <row r="30" spans="2:18" x14ac:dyDescent="0.25">
      <c r="B30" s="20"/>
      <c r="C30" s="20"/>
      <c r="D30" s="20"/>
      <c r="E30" s="20"/>
      <c r="F30" s="20"/>
      <c r="G30" s="20"/>
      <c r="R30" s="19"/>
    </row>
    <row r="31" spans="2:18" x14ac:dyDescent="0.25">
      <c r="B31" s="20"/>
      <c r="C31" s="20"/>
      <c r="D31" s="20"/>
      <c r="E31" s="20"/>
      <c r="F31" s="20"/>
      <c r="G31" s="20"/>
      <c r="K31" s="20"/>
      <c r="L31" s="20"/>
      <c r="M31" s="20"/>
      <c r="N31" s="20"/>
      <c r="P31" s="20"/>
      <c r="R31" s="19"/>
    </row>
    <row r="32" spans="2:18" ht="15" customHeight="1" x14ac:dyDescent="0.25">
      <c r="B32" s="20"/>
      <c r="C32" s="20"/>
      <c r="D32" s="20"/>
      <c r="E32" s="20"/>
      <c r="F32" s="20"/>
      <c r="G32" s="20"/>
      <c r="K32" s="20"/>
      <c r="L32" s="20"/>
      <c r="P32" s="20"/>
      <c r="R32" s="19"/>
    </row>
    <row r="33" spans="2:17" ht="1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P33" s="121"/>
    </row>
    <row r="34" spans="2:17" ht="15" customHeight="1" x14ac:dyDescent="0.2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P34" s="121"/>
    </row>
    <row r="35" spans="2:17" ht="31.5" x14ac:dyDescent="0.2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P35" s="37"/>
    </row>
    <row r="36" spans="2:17" ht="23.25" x14ac:dyDescent="0.25">
      <c r="B36" s="20"/>
      <c r="C36" s="20"/>
      <c r="D36" s="20"/>
      <c r="E36" s="20"/>
      <c r="F36" s="20"/>
      <c r="G36" s="20"/>
      <c r="H36" s="21">
        <v>120</v>
      </c>
      <c r="I36" s="22"/>
      <c r="J36" s="22"/>
      <c r="K36" s="20"/>
      <c r="L36" s="20"/>
    </row>
    <row r="37" spans="2:17" ht="23.25" x14ac:dyDescent="0.25">
      <c r="B37" s="20"/>
      <c r="C37" s="20"/>
      <c r="D37" s="20"/>
      <c r="E37" s="20"/>
      <c r="F37" s="20"/>
      <c r="G37" s="20"/>
      <c r="H37" s="21"/>
      <c r="I37" s="22"/>
      <c r="J37" s="22"/>
      <c r="K37" s="20"/>
      <c r="L37" s="20"/>
    </row>
    <row r="38" spans="2:17" x14ac:dyDescent="0.25">
      <c r="B38" s="20"/>
      <c r="C38" s="20"/>
      <c r="D38" s="20"/>
      <c r="E38" s="20"/>
      <c r="F38" s="20"/>
      <c r="G38" s="20"/>
      <c r="K38" s="20"/>
      <c r="L38" s="20"/>
      <c r="Q38" s="27">
        <v>0</v>
      </c>
    </row>
    <row r="39" spans="2:17" ht="23.25" x14ac:dyDescent="0.25">
      <c r="C39" s="23"/>
      <c r="D39" s="23"/>
      <c r="E39" s="23"/>
      <c r="F39" s="23"/>
      <c r="G39" s="23"/>
      <c r="H39" s="20"/>
      <c r="I39" s="20"/>
      <c r="J39" s="20"/>
      <c r="K39" s="20">
        <v>2000</v>
      </c>
      <c r="L39" s="24"/>
      <c r="Q39" s="27"/>
    </row>
    <row r="40" spans="2:17" x14ac:dyDescent="0.25">
      <c r="C40" s="20"/>
      <c r="D40" s="20"/>
      <c r="E40" s="20"/>
      <c r="F40" s="20"/>
      <c r="G40" s="20"/>
      <c r="H40" s="20"/>
      <c r="I40" s="20">
        <v>1</v>
      </c>
      <c r="J40" s="20"/>
      <c r="K40" s="20"/>
      <c r="L40" s="20"/>
      <c r="Q40" s="27">
        <v>60000</v>
      </c>
    </row>
    <row r="41" spans="2:17" x14ac:dyDescent="0.25">
      <c r="C41" s="20"/>
      <c r="D41" s="20"/>
      <c r="E41" s="20"/>
      <c r="F41" s="20"/>
      <c r="G41" s="20"/>
      <c r="H41" s="20"/>
      <c r="I41" s="20"/>
      <c r="J41" s="20"/>
      <c r="K41" s="20"/>
      <c r="L41" s="20"/>
      <c r="Q41" s="27"/>
    </row>
    <row r="42" spans="2:17" x14ac:dyDescent="0.25">
      <c r="C42" s="20"/>
      <c r="D42" s="20"/>
      <c r="E42" s="20"/>
      <c r="F42" s="20"/>
      <c r="G42" s="20"/>
      <c r="H42" s="20"/>
      <c r="I42" s="20"/>
      <c r="J42" s="20"/>
      <c r="K42" s="20"/>
      <c r="L42" s="20"/>
      <c r="Q42" s="27">
        <v>110000</v>
      </c>
    </row>
    <row r="43" spans="2:17" x14ac:dyDescent="0.25">
      <c r="C43" s="20"/>
      <c r="D43" s="20"/>
      <c r="E43" s="20"/>
      <c r="F43" s="20"/>
      <c r="G43" s="20"/>
      <c r="H43" s="20"/>
      <c r="I43" s="20"/>
      <c r="J43" s="20"/>
      <c r="K43" s="20"/>
      <c r="L43" s="20"/>
      <c r="Q43" s="27"/>
    </row>
    <row r="44" spans="2:17" ht="23.25" x14ac:dyDescent="0.25">
      <c r="C44" s="20"/>
      <c r="D44" s="20"/>
      <c r="E44" s="122"/>
      <c r="F44" s="122"/>
      <c r="G44" s="25"/>
      <c r="H44" s="122"/>
      <c r="I44" s="122"/>
      <c r="J44" s="25"/>
      <c r="K44" s="20"/>
      <c r="L44" s="20"/>
      <c r="P44" s="20"/>
      <c r="Q44" s="38"/>
    </row>
    <row r="45" spans="2:17" ht="23.25" x14ac:dyDescent="0.25">
      <c r="C45" s="20"/>
      <c r="D45" s="20"/>
      <c r="E45" s="122"/>
      <c r="F45" s="122"/>
      <c r="G45" s="25"/>
      <c r="H45" s="122"/>
      <c r="I45" s="122"/>
      <c r="J45" s="25"/>
      <c r="K45" s="20"/>
      <c r="L45" s="20"/>
      <c r="M45" s="20"/>
      <c r="N45" s="20"/>
      <c r="O45" s="20"/>
      <c r="P45" s="20"/>
      <c r="Q45" s="20"/>
    </row>
    <row r="46" spans="2:17" ht="15" customHeight="1" x14ac:dyDescent="0.25"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6"/>
      <c r="P46" s="26"/>
      <c r="Q46" s="20"/>
    </row>
    <row r="47" spans="2:17" x14ac:dyDescent="0.25">
      <c r="O47" s="26"/>
      <c r="P47" s="26"/>
    </row>
    <row r="48" spans="2:17" x14ac:dyDescent="0.25">
      <c r="O48" s="26"/>
      <c r="P48" s="26"/>
    </row>
    <row r="49" spans="15:18" x14ac:dyDescent="0.25">
      <c r="O49" s="26"/>
      <c r="P49" s="26"/>
    </row>
    <row r="50" spans="15:18" x14ac:dyDescent="0.25">
      <c r="O50" s="26"/>
      <c r="P50" s="26"/>
    </row>
    <row r="51" spans="15:18" x14ac:dyDescent="0.25">
      <c r="O51" s="26"/>
      <c r="P51" s="26"/>
    </row>
    <row r="52" spans="15:18" x14ac:dyDescent="0.25">
      <c r="O52" s="26"/>
      <c r="P52" s="26"/>
    </row>
    <row r="55" spans="15:18" x14ac:dyDescent="0.25">
      <c r="R55" s="39"/>
    </row>
  </sheetData>
  <mergeCells count="3">
    <mergeCell ref="P33:P34"/>
    <mergeCell ref="E44:F45"/>
    <mergeCell ref="H44:I45"/>
  </mergeCells>
  <pageMargins left="0.7" right="0.7" top="0.75" bottom="0.75" header="0.3" footer="0.3"/>
  <pageSetup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FirstPage</vt:lpstr>
      <vt:lpstr>Exam Content </vt:lpstr>
      <vt:lpstr>Sheet1</vt:lpstr>
      <vt:lpstr>Problem 1</vt:lpstr>
      <vt:lpstr>Problem 2</vt:lpstr>
      <vt:lpstr>Problem 4</vt:lpstr>
      <vt:lpstr>Problem 51</vt:lpstr>
      <vt:lpstr>Problem 31</vt:lpstr>
      <vt:lpstr>Problem 6</vt:lpstr>
      <vt:lpstr>Problem 71</vt:lpstr>
      <vt:lpstr>Problem 8</vt:lpstr>
      <vt:lpstr>Problem 9</vt:lpstr>
      <vt:lpstr>Problem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2024-05-12T16:25:09Z</cp:lastPrinted>
  <dcterms:created xsi:type="dcterms:W3CDTF">2014-10-23T14:45:36Z</dcterms:created>
  <dcterms:modified xsi:type="dcterms:W3CDTF">2024-05-15T18:33:49Z</dcterms:modified>
</cp:coreProperties>
</file>