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19498\Documents\"/>
    </mc:Choice>
  </mc:AlternateContent>
  <xr:revisionPtr revIDLastSave="0" documentId="8_{49125A37-B988-4602-92BF-7F61DFBB3548}" xr6:coauthVersionLast="47" xr6:coauthVersionMax="47" xr10:uidLastSave="{00000000-0000-0000-0000-000000000000}"/>
  <bookViews>
    <workbookView xWindow="-120" yWindow="600" windowWidth="29040" windowHeight="15000" xr2:uid="{00000000-000D-0000-FFFF-FFFF00000000}"/>
  </bookViews>
  <sheets>
    <sheet name="BUS 322 M 2.30 Tests" sheetId="1" r:id="rId1"/>
    <sheet name="BUS 322 M 2.30 Quizzes" sheetId="4" r:id="rId2"/>
    <sheet name="BUS 322 M 2.30  Attendance" sheetId="2" r:id="rId3"/>
    <sheet name="BUS 322 M 2.30 Total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3" l="1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5" i="3"/>
  <c r="L26" i="3"/>
  <c r="L27" i="3"/>
  <c r="L28" i="3"/>
  <c r="L29" i="3"/>
  <c r="L30" i="3"/>
  <c r="L31" i="3"/>
  <c r="L34" i="3"/>
  <c r="L35" i="3"/>
  <c r="L36" i="3"/>
  <c r="L37" i="3"/>
  <c r="L38" i="3"/>
  <c r="L5" i="3"/>
  <c r="M38" i="4"/>
  <c r="M33" i="4"/>
  <c r="G33" i="3" s="1"/>
  <c r="M29" i="4"/>
  <c r="G29" i="3" s="1"/>
  <c r="M26" i="4"/>
  <c r="G26" i="3" s="1"/>
  <c r="M25" i="4"/>
  <c r="G25" i="3" s="1"/>
  <c r="M23" i="4"/>
  <c r="G23" i="3" s="1"/>
  <c r="M22" i="4"/>
  <c r="G22" i="3" s="1"/>
  <c r="M21" i="4"/>
  <c r="G21" i="3" s="1"/>
  <c r="M19" i="4"/>
  <c r="G19" i="3" s="1"/>
  <c r="M16" i="4"/>
  <c r="G16" i="3" s="1"/>
  <c r="M15" i="4"/>
  <c r="G15" i="3" s="1"/>
  <c r="M14" i="4"/>
  <c r="G14" i="3" s="1"/>
  <c r="M8" i="4"/>
  <c r="G8" i="3" s="1"/>
  <c r="M36" i="4"/>
  <c r="G36" i="3" s="1"/>
  <c r="I13" i="2"/>
  <c r="I8" i="2"/>
  <c r="K8" i="2" s="1"/>
  <c r="I8" i="3" s="1"/>
  <c r="M30" i="4"/>
  <c r="G30" i="3" s="1"/>
  <c r="O33" i="1"/>
  <c r="O24" i="1"/>
  <c r="O21" i="1"/>
  <c r="O19" i="1"/>
  <c r="O17" i="1"/>
  <c r="O5" i="1"/>
  <c r="G38" i="3"/>
  <c r="M12" i="4"/>
  <c r="G12" i="3" s="1"/>
  <c r="M11" i="4"/>
  <c r="G11" i="3" s="1"/>
  <c r="I22" i="2"/>
  <c r="K22" i="2" s="1"/>
  <c r="I22" i="3" s="1"/>
  <c r="I6" i="2"/>
  <c r="K6" i="2" s="1"/>
  <c r="I6" i="3" s="1"/>
  <c r="I7" i="2"/>
  <c r="K7" i="2" s="1"/>
  <c r="I7" i="3" s="1"/>
  <c r="I9" i="2"/>
  <c r="K9" i="2" s="1"/>
  <c r="I10" i="2"/>
  <c r="K10" i="2" s="1"/>
  <c r="I10" i="3" s="1"/>
  <c r="I11" i="2"/>
  <c r="K11" i="2" s="1"/>
  <c r="I11" i="3" s="1"/>
  <c r="I12" i="2"/>
  <c r="K12" i="2" s="1"/>
  <c r="I12" i="3" s="1"/>
  <c r="I14" i="2"/>
  <c r="K14" i="2" s="1"/>
  <c r="I14" i="3" s="1"/>
  <c r="I15" i="2"/>
  <c r="K15" i="2" s="1"/>
  <c r="I15" i="3" s="1"/>
  <c r="I16" i="2"/>
  <c r="K16" i="2" s="1"/>
  <c r="I17" i="2"/>
  <c r="K17" i="2" s="1"/>
  <c r="I18" i="2"/>
  <c r="K18" i="2" s="1"/>
  <c r="I18" i="3" s="1"/>
  <c r="I19" i="2"/>
  <c r="K19" i="2" s="1"/>
  <c r="I19" i="3" s="1"/>
  <c r="I20" i="2"/>
  <c r="K20" i="2" s="1"/>
  <c r="I20" i="3" s="1"/>
  <c r="I21" i="2"/>
  <c r="K21" i="2" s="1"/>
  <c r="I23" i="2"/>
  <c r="K23" i="2" s="1"/>
  <c r="I23" i="3" s="1"/>
  <c r="I24" i="2"/>
  <c r="K24" i="2" s="1"/>
  <c r="I24" i="3" s="1"/>
  <c r="I25" i="2"/>
  <c r="K25" i="2" s="1"/>
  <c r="I26" i="2"/>
  <c r="K26" i="2" s="1"/>
  <c r="I26" i="3" s="1"/>
  <c r="I27" i="2"/>
  <c r="K27" i="2" s="1"/>
  <c r="I28" i="2"/>
  <c r="K28" i="2" s="1"/>
  <c r="I28" i="3" s="1"/>
  <c r="I29" i="2"/>
  <c r="K29" i="2" s="1"/>
  <c r="I30" i="2"/>
  <c r="K30" i="2" s="1"/>
  <c r="I30" i="3" s="1"/>
  <c r="I31" i="2"/>
  <c r="K31" i="2" s="1"/>
  <c r="I31" i="3" s="1"/>
  <c r="I32" i="2"/>
  <c r="K32" i="2" s="1"/>
  <c r="I32" i="3" s="1"/>
  <c r="I33" i="2"/>
  <c r="K33" i="2" s="1"/>
  <c r="I34" i="2"/>
  <c r="K34" i="2" s="1"/>
  <c r="I34" i="3" s="1"/>
  <c r="I35" i="2"/>
  <c r="K35" i="2" s="1"/>
  <c r="I35" i="3" s="1"/>
  <c r="I36" i="2"/>
  <c r="K36" i="2" s="1"/>
  <c r="I36" i="3" s="1"/>
  <c r="I37" i="2"/>
  <c r="K37" i="2" s="1"/>
  <c r="I37" i="3" s="1"/>
  <c r="I38" i="2"/>
  <c r="K38" i="2" s="1"/>
  <c r="I38" i="3" s="1"/>
  <c r="I5" i="2"/>
  <c r="K5" i="2" s="1"/>
  <c r="O29" i="1"/>
  <c r="O25" i="1"/>
  <c r="O9" i="1"/>
  <c r="O7" i="1"/>
  <c r="M6" i="4"/>
  <c r="G6" i="3" s="1"/>
  <c r="M7" i="4"/>
  <c r="G7" i="3" s="1"/>
  <c r="M9" i="4"/>
  <c r="G9" i="3" s="1"/>
  <c r="M10" i="4"/>
  <c r="G10" i="3" s="1"/>
  <c r="M13" i="4"/>
  <c r="G13" i="3" s="1"/>
  <c r="M17" i="4"/>
  <c r="G17" i="3" s="1"/>
  <c r="M18" i="4"/>
  <c r="G18" i="3" s="1"/>
  <c r="M20" i="4"/>
  <c r="G20" i="3" s="1"/>
  <c r="M24" i="4"/>
  <c r="G24" i="3" s="1"/>
  <c r="M27" i="4"/>
  <c r="G27" i="3" s="1"/>
  <c r="M28" i="4"/>
  <c r="G28" i="3" s="1"/>
  <c r="M31" i="4"/>
  <c r="G31" i="3" s="1"/>
  <c r="M32" i="4"/>
  <c r="G32" i="3" s="1"/>
  <c r="M34" i="4"/>
  <c r="G34" i="3" s="1"/>
  <c r="M35" i="4"/>
  <c r="G35" i="3" s="1"/>
  <c r="M37" i="4"/>
  <c r="G37" i="3" s="1"/>
  <c r="M5" i="4"/>
  <c r="G5" i="3" s="1"/>
  <c r="S38" i="1"/>
  <c r="O38" i="1"/>
  <c r="K38" i="1"/>
  <c r="G38" i="1"/>
  <c r="S37" i="1"/>
  <c r="O37" i="1"/>
  <c r="K37" i="1"/>
  <c r="G37" i="1"/>
  <c r="S36" i="1"/>
  <c r="O36" i="1"/>
  <c r="K36" i="1"/>
  <c r="G36" i="1"/>
  <c r="S35" i="1"/>
  <c r="O35" i="1"/>
  <c r="K35" i="1"/>
  <c r="G35" i="1"/>
  <c r="S34" i="1"/>
  <c r="O34" i="1"/>
  <c r="K34" i="1"/>
  <c r="G34" i="1"/>
  <c r="S33" i="1"/>
  <c r="K33" i="1"/>
  <c r="G33" i="1"/>
  <c r="S32" i="1"/>
  <c r="O32" i="1"/>
  <c r="K32" i="1"/>
  <c r="G32" i="1"/>
  <c r="S31" i="1"/>
  <c r="O31" i="1"/>
  <c r="K31" i="1"/>
  <c r="G31" i="1"/>
  <c r="S30" i="1"/>
  <c r="O30" i="1"/>
  <c r="K30" i="1"/>
  <c r="G30" i="1"/>
  <c r="S29" i="1"/>
  <c r="K29" i="1"/>
  <c r="G29" i="1"/>
  <c r="S28" i="1"/>
  <c r="O28" i="1"/>
  <c r="K28" i="1"/>
  <c r="G28" i="1"/>
  <c r="S27" i="1"/>
  <c r="O27" i="1"/>
  <c r="K27" i="1"/>
  <c r="G27" i="1"/>
  <c r="S26" i="1"/>
  <c r="O26" i="1"/>
  <c r="K26" i="1"/>
  <c r="G26" i="1"/>
  <c r="S25" i="1"/>
  <c r="K25" i="1"/>
  <c r="G25" i="1"/>
  <c r="S24" i="1"/>
  <c r="K24" i="1"/>
  <c r="G24" i="1"/>
  <c r="S23" i="1"/>
  <c r="O23" i="1"/>
  <c r="K23" i="1"/>
  <c r="G23" i="1"/>
  <c r="S22" i="1"/>
  <c r="O22" i="1"/>
  <c r="K22" i="1"/>
  <c r="G22" i="1"/>
  <c r="E1" i="4"/>
  <c r="A1" i="4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S16" i="1"/>
  <c r="E1" i="3"/>
  <c r="E1" i="2"/>
  <c r="A1" i="2"/>
  <c r="S21" i="1"/>
  <c r="K21" i="1"/>
  <c r="S20" i="1"/>
  <c r="O20" i="1"/>
  <c r="K20" i="1"/>
  <c r="S19" i="1"/>
  <c r="K19" i="1"/>
  <c r="S18" i="1"/>
  <c r="O18" i="1"/>
  <c r="K18" i="1"/>
  <c r="S17" i="1"/>
  <c r="K17" i="1"/>
  <c r="O16" i="1"/>
  <c r="K16" i="1"/>
  <c r="S15" i="1"/>
  <c r="O15" i="1"/>
  <c r="K15" i="1"/>
  <c r="S14" i="1"/>
  <c r="O14" i="1"/>
  <c r="K14" i="1"/>
  <c r="S13" i="1"/>
  <c r="O13" i="1"/>
  <c r="K13" i="1"/>
  <c r="S12" i="1"/>
  <c r="O12" i="1"/>
  <c r="K12" i="1"/>
  <c r="S11" i="1"/>
  <c r="O11" i="1"/>
  <c r="K11" i="1"/>
  <c r="S10" i="1"/>
  <c r="O10" i="1"/>
  <c r="K10" i="1"/>
  <c r="S9" i="1"/>
  <c r="K9" i="1"/>
  <c r="S8" i="1"/>
  <c r="O8" i="1"/>
  <c r="K8" i="1"/>
  <c r="S7" i="1"/>
  <c r="K7" i="1"/>
  <c r="S6" i="1"/>
  <c r="O6" i="1"/>
  <c r="K6" i="1"/>
  <c r="S5" i="1"/>
  <c r="K5" i="1"/>
  <c r="G5" i="1"/>
  <c r="I33" i="3" l="1"/>
  <c r="I29" i="3"/>
  <c r="I21" i="3"/>
  <c r="I17" i="3"/>
  <c r="K13" i="2"/>
  <c r="I13" i="3" s="1"/>
  <c r="I16" i="3"/>
  <c r="I27" i="3"/>
  <c r="I9" i="3"/>
  <c r="I25" i="3"/>
  <c r="I5" i="3"/>
  <c r="U35" i="1"/>
  <c r="E35" i="3" s="1"/>
  <c r="K35" i="3" s="1"/>
  <c r="U26" i="1"/>
  <c r="E26" i="3" s="1"/>
  <c r="K26" i="3" s="1"/>
  <c r="U23" i="1"/>
  <c r="E23" i="3" s="1"/>
  <c r="K23" i="3" s="1"/>
  <c r="U38" i="1"/>
  <c r="E38" i="3" s="1"/>
  <c r="K38" i="3" s="1"/>
  <c r="U37" i="1"/>
  <c r="E37" i="3" s="1"/>
  <c r="K37" i="3" s="1"/>
  <c r="U36" i="1"/>
  <c r="E36" i="3" s="1"/>
  <c r="K36" i="3" s="1"/>
  <c r="U34" i="1"/>
  <c r="E34" i="3" s="1"/>
  <c r="K34" i="3" s="1"/>
  <c r="U33" i="1"/>
  <c r="E33" i="3" s="1"/>
  <c r="K33" i="3" s="1"/>
  <c r="L33" i="3" s="1"/>
  <c r="U32" i="1"/>
  <c r="E32" i="3" s="1"/>
  <c r="K32" i="3" s="1"/>
  <c r="L32" i="3" s="1"/>
  <c r="U31" i="1"/>
  <c r="E31" i="3" s="1"/>
  <c r="K31" i="3" s="1"/>
  <c r="U30" i="1"/>
  <c r="E30" i="3" s="1"/>
  <c r="K30" i="3" s="1"/>
  <c r="U29" i="1"/>
  <c r="E29" i="3" s="1"/>
  <c r="U28" i="1"/>
  <c r="E28" i="3" s="1"/>
  <c r="K28" i="3" s="1"/>
  <c r="U27" i="1"/>
  <c r="E27" i="3" s="1"/>
  <c r="U25" i="1"/>
  <c r="E25" i="3" s="1"/>
  <c r="U24" i="1"/>
  <c r="E24" i="3" s="1"/>
  <c r="K24" i="3" s="1"/>
  <c r="L24" i="3" s="1"/>
  <c r="U22" i="1"/>
  <c r="E22" i="3" s="1"/>
  <c r="K22" i="3" s="1"/>
  <c r="U10" i="1"/>
  <c r="E10" i="3" s="1"/>
  <c r="K10" i="3" s="1"/>
  <c r="U8" i="1"/>
  <c r="E8" i="3" s="1"/>
  <c r="K8" i="3" s="1"/>
  <c r="U15" i="1"/>
  <c r="E15" i="3" s="1"/>
  <c r="K15" i="3" s="1"/>
  <c r="U14" i="1"/>
  <c r="E14" i="3" s="1"/>
  <c r="K14" i="3" s="1"/>
  <c r="U17" i="1"/>
  <c r="E17" i="3" s="1"/>
  <c r="U5" i="1"/>
  <c r="E5" i="3" s="1"/>
  <c r="U9" i="1"/>
  <c r="E9" i="3" s="1"/>
  <c r="U13" i="1"/>
  <c r="E13" i="3" s="1"/>
  <c r="U6" i="1"/>
  <c r="E6" i="3" s="1"/>
  <c r="K6" i="3" s="1"/>
  <c r="U21" i="1"/>
  <c r="E21" i="3" s="1"/>
  <c r="U20" i="1"/>
  <c r="E20" i="3" s="1"/>
  <c r="K20" i="3" s="1"/>
  <c r="U19" i="1"/>
  <c r="E19" i="3" s="1"/>
  <c r="K19" i="3" s="1"/>
  <c r="U18" i="1"/>
  <c r="E18" i="3" s="1"/>
  <c r="K18" i="3" s="1"/>
  <c r="U16" i="1"/>
  <c r="E16" i="3" s="1"/>
  <c r="U12" i="1"/>
  <c r="E12" i="3" s="1"/>
  <c r="K12" i="3" s="1"/>
  <c r="U11" i="1"/>
  <c r="E11" i="3" s="1"/>
  <c r="K11" i="3" s="1"/>
  <c r="U7" i="1"/>
  <c r="E7" i="3" s="1"/>
  <c r="K7" i="3" s="1"/>
  <c r="K16" i="3" l="1"/>
  <c r="K17" i="3"/>
  <c r="K9" i="3"/>
  <c r="K21" i="3"/>
  <c r="K29" i="3"/>
  <c r="K13" i="3"/>
  <c r="K25" i="3"/>
  <c r="K27" i="3"/>
  <c r="K5" i="3"/>
</calcChain>
</file>

<file path=xl/sharedStrings.xml><?xml version="1.0" encoding="utf-8"?>
<sst xmlns="http://schemas.openxmlformats.org/spreadsheetml/2006/main" count="111" uniqueCount="51">
  <si>
    <t>Tests</t>
  </si>
  <si>
    <t>Record #</t>
  </si>
  <si>
    <t>Last 4 digits</t>
  </si>
  <si>
    <t>T1 %</t>
  </si>
  <si>
    <t>Weight</t>
  </si>
  <si>
    <t>T1 Weighted</t>
  </si>
  <si>
    <t>T2 %</t>
  </si>
  <si>
    <t>T2 Weighted</t>
  </si>
  <si>
    <t>T3 %</t>
  </si>
  <si>
    <t>T3 Weighted</t>
  </si>
  <si>
    <t xml:space="preserve">T4 % </t>
  </si>
  <si>
    <t>T4 Weighted</t>
  </si>
  <si>
    <t>Tests Weighted Total</t>
  </si>
  <si>
    <t>Quizzes</t>
  </si>
  <si>
    <t xml:space="preserve">Q1 </t>
  </si>
  <si>
    <t>Q2</t>
  </si>
  <si>
    <t>Q3</t>
  </si>
  <si>
    <t>Quizzes Total</t>
  </si>
  <si>
    <t>Total Tests</t>
  </si>
  <si>
    <t>Total Quizzes</t>
  </si>
  <si>
    <t>Total Points</t>
  </si>
  <si>
    <t>Letter Grades</t>
  </si>
  <si>
    <t>%</t>
  </si>
  <si>
    <t>A</t>
  </si>
  <si>
    <t>to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</si>
  <si>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</si>
  <si>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</si>
  <si>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</si>
  <si>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</si>
  <si>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</si>
  <si>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</si>
  <si>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</si>
  <si>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</si>
  <si>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</si>
  <si>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</si>
  <si>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F</t>
  </si>
  <si>
    <t>Below 60%</t>
  </si>
  <si>
    <t>Total Attendance</t>
  </si>
  <si>
    <t>Attendance (10%)</t>
  </si>
  <si>
    <t>Totals</t>
  </si>
  <si>
    <t>Q4 (Optional)</t>
  </si>
  <si>
    <t>BUS 204-01 (M)</t>
  </si>
  <si>
    <t>Indexed</t>
  </si>
  <si>
    <t>Bonus</t>
  </si>
  <si>
    <t>Subtotal</t>
  </si>
  <si>
    <t>Total out of 15</t>
  </si>
  <si>
    <t xml:space="preserve">Tentative Letter Grades as of </t>
  </si>
  <si>
    <t>BUS 322 M 2.30</t>
  </si>
  <si>
    <t>O195</t>
  </si>
  <si>
    <t>O951</t>
  </si>
  <si>
    <t>O263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</si>
</sst>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0.0000"/>
  </numFmts>
  <fonts count="20" x14ac:knownFonts="1">
    <font>
      <sz val="11"/>
      <color theme="1"/>
      <name val="Arial"/>
    </font>
    <font>
      <sz val="11"/>
      <color theme="1"/>
      <name val="Calibri"/>
      <family val="2"/>
    </font>
    <font>
      <sz val="11"/>
      <name val="Arial"/>
      <family val="2"/>
    </font>
    <font>
      <sz val="20"/>
      <color theme="1"/>
      <name val="Calibri"/>
      <family val="2"/>
    </font>
    <font>
      <b/>
      <sz val="11"/>
      <color rgb="FFFFFF00"/>
      <name val="Calibri"/>
      <family val="2"/>
    </font>
    <font>
      <sz val="11"/>
      <color rgb="FFFFFF00"/>
      <name val="Calibri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632423"/>
      <name val="Calibri"/>
      <family val="2"/>
    </font>
    <font>
      <sz val="12"/>
      <color rgb="FF0C0C0C"/>
      <name val="Calibri"/>
      <family val="2"/>
    </font>
    <font>
      <sz val="16"/>
      <color theme="1"/>
      <name val="Calibri"/>
      <family val="2"/>
    </font>
    <font>
      <sz val="16"/>
      <name val="Arial"/>
      <family val="2"/>
    </font>
    <font>
      <sz val="16"/>
      <color theme="1"/>
      <name val="Arial"/>
      <family val="2"/>
    </font>
    <font>
      <sz val="16"/>
      <color rgb="FF632423"/>
      <name val="Calibri"/>
      <family val="2"/>
    </font>
    <font>
      <sz val="11"/>
      <color rgb="FF0C0C0C"/>
      <name val="Calibri"/>
      <family val="2"/>
    </font>
    <font>
      <sz val="11"/>
      <color rgb="FF0C0C0C"/>
      <name val="Lucida Bright"/>
      <family val="1"/>
    </font>
    <font>
      <sz val="10"/>
      <color theme="1"/>
      <name val="Calibri"/>
      <family val="2"/>
    </font>
    <font>
      <b/>
      <sz val="12"/>
      <color theme="1"/>
      <name val="Lucida Bright"/>
      <family val="1"/>
    </font>
    <font>
      <sz val="11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66092"/>
        <bgColor rgb="FF366092"/>
      </patternFill>
    </fill>
    <fill>
      <patternFill patternType="solid">
        <fgColor rgb="FFE5B8B7"/>
        <bgColor rgb="FFE5B8B7"/>
      </patternFill>
    </fill>
    <fill>
      <patternFill patternType="solid">
        <fgColor rgb="FFFFC000"/>
        <bgColor rgb="FFFFC000"/>
      </patternFill>
    </fill>
    <fill>
      <patternFill patternType="solid">
        <fgColor rgb="FFFABF8F"/>
        <bgColor rgb="FFFABF8F"/>
      </patternFill>
    </fill>
    <fill>
      <patternFill patternType="solid">
        <fgColor rgb="FFFF0000"/>
        <bgColor rgb="FFFF0000"/>
      </patternFill>
    </fill>
    <fill>
      <patternFill patternType="solid">
        <fgColor rgb="FFDDD9C3"/>
        <bgColor rgb="FFDDD9C3"/>
      </patternFill>
    </fill>
    <fill>
      <patternFill patternType="solid">
        <fgColor rgb="FFFFFF00"/>
        <bgColor rgb="FFFFFF00"/>
      </patternFill>
    </fill>
    <fill>
      <patternFill patternType="solid">
        <fgColor rgb="FFC2D69B"/>
        <bgColor rgb="FFC2D69B"/>
      </patternFill>
    </fill>
    <fill>
      <patternFill patternType="solid">
        <fgColor theme="0" tint="-0.14999847407452621"/>
        <bgColor rgb="FFDDD9C3"/>
      </patternFill>
    </fill>
    <fill>
      <patternFill patternType="solid">
        <fgColor theme="8" tint="0.79998168889431442"/>
        <bgColor rgb="FF36609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theme="0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3" xfId="0" applyFont="1" applyFill="1" applyBorder="1"/>
    <xf numFmtId="0" fontId="1" fillId="4" borderId="6" xfId="0" applyFont="1" applyFill="1" applyBorder="1"/>
    <xf numFmtId="0" fontId="1" fillId="4" borderId="3" xfId="0" applyFont="1" applyFill="1" applyBorder="1"/>
    <xf numFmtId="0" fontId="1" fillId="4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2" fontId="1" fillId="8" borderId="14" xfId="0" applyNumberFormat="1" applyFont="1" applyFill="1" applyBorder="1" applyAlignment="1">
      <alignment horizontal="center" vertical="center"/>
    </xf>
    <xf numFmtId="2" fontId="1" fillId="4" borderId="3" xfId="0" applyNumberFormat="1" applyFont="1" applyFill="1" applyBorder="1" applyAlignment="1">
      <alignment horizontal="center" vertical="center"/>
    </xf>
    <xf numFmtId="2" fontId="7" fillId="9" borderId="14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right"/>
    </xf>
    <xf numFmtId="0" fontId="1" fillId="2" borderId="6" xfId="0" applyFont="1" applyFill="1" applyBorder="1"/>
    <xf numFmtId="0" fontId="5" fillId="2" borderId="3" xfId="0" applyFont="1" applyFill="1" applyBorder="1"/>
    <xf numFmtId="2" fontId="8" fillId="9" borderId="1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wrapText="1"/>
    </xf>
    <xf numFmtId="2" fontId="10" fillId="2" borderId="14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11" borderId="14" xfId="0" applyNumberFormat="1" applyFont="1" applyFill="1" applyBorder="1" applyAlignment="1">
      <alignment horizontal="center" vertical="center"/>
    </xf>
    <xf numFmtId="0" fontId="1" fillId="2" borderId="4" xfId="0" applyFont="1" applyFill="1" applyBorder="1"/>
    <xf numFmtId="2" fontId="15" fillId="2" borderId="14" xfId="0" applyNumberFormat="1" applyFont="1" applyFill="1" applyBorder="1" applyAlignment="1">
      <alignment horizontal="center" vertical="center"/>
    </xf>
    <xf numFmtId="2" fontId="16" fillId="2" borderId="14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2" fontId="17" fillId="2" borderId="14" xfId="0" applyNumberFormat="1" applyFont="1" applyFill="1" applyBorder="1" applyAlignment="1">
      <alignment horizontal="center" vertical="center"/>
    </xf>
    <xf numFmtId="2" fontId="18" fillId="9" borderId="1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9" xfId="0" applyFont="1" applyFill="1" applyBorder="1"/>
    <xf numFmtId="0" fontId="1" fillId="4" borderId="10" xfId="0" applyFont="1" applyFill="1" applyBorder="1"/>
    <xf numFmtId="0" fontId="6" fillId="14" borderId="14" xfId="0" applyFont="1" applyFill="1" applyBorder="1" applyAlignment="1">
      <alignment horizontal="center" vertical="center" wrapText="1"/>
    </xf>
    <xf numFmtId="2" fontId="10" fillId="15" borderId="14" xfId="0" applyNumberFormat="1" applyFont="1" applyFill="1" applyBorder="1" applyAlignment="1">
      <alignment horizontal="center" vertical="center"/>
    </xf>
    <xf numFmtId="10" fontId="1" fillId="15" borderId="15" xfId="0" applyNumberFormat="1" applyFont="1" applyFill="1" applyBorder="1" applyAlignment="1">
      <alignment horizontal="center" vertical="center"/>
    </xf>
    <xf numFmtId="1" fontId="6" fillId="16" borderId="14" xfId="0" applyNumberFormat="1" applyFont="1" applyFill="1" applyBorder="1" applyAlignment="1">
      <alignment horizontal="center" vertical="center" wrapText="1"/>
    </xf>
    <xf numFmtId="0" fontId="6" fillId="17" borderId="14" xfId="0" applyFont="1" applyFill="1" applyBorder="1" applyAlignment="1">
      <alignment horizontal="center" vertical="center" wrapText="1"/>
    </xf>
    <xf numFmtId="1" fontId="6" fillId="18" borderId="14" xfId="0" applyNumberFormat="1" applyFont="1" applyFill="1" applyBorder="1" applyAlignment="1">
      <alignment horizontal="center" vertical="center" wrapText="1"/>
    </xf>
    <xf numFmtId="10" fontId="1" fillId="2" borderId="15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3" xfId="0" applyFont="1" applyBorder="1"/>
    <xf numFmtId="0" fontId="4" fillId="7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4" xfId="0" applyFont="1" applyBorder="1"/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2" fillId="0" borderId="11" xfId="0" applyFont="1" applyBorder="1"/>
    <xf numFmtId="0" fontId="1" fillId="5" borderId="8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1" fillId="2" borderId="1" xfId="0" applyFont="1" applyFill="1" applyBorder="1" applyAlignment="1">
      <alignment horizontal="center" vertical="center"/>
    </xf>
    <xf numFmtId="0" fontId="12" fillId="0" borderId="2" xfId="0" applyFont="1" applyBorder="1"/>
    <xf numFmtId="0" fontId="12" fillId="0" borderId="4" xfId="0" applyFont="1" applyBorder="1"/>
    <xf numFmtId="0" fontId="13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2" fontId="1" fillId="2" borderId="16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0" borderId="24" xfId="0" applyFont="1" applyBorder="1"/>
    <xf numFmtId="2" fontId="1" fillId="2" borderId="21" xfId="0" applyNumberFormat="1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14" fillId="2" borderId="4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9" fillId="13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276225</xdr:colOff>
      <xdr:row>14</xdr:row>
      <xdr:rowOff>57150</xdr:rowOff>
    </xdr:from>
    <xdr:ext cx="200025" cy="2762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88"/>
  <sheetViews>
    <sheetView tabSelected="1" workbookViewId="0">
      <selection activeCell="M24" sqref="M24"/>
    </sheetView>
  </sheetViews>
  <sheetFormatPr defaultColWidth="12.625" defaultRowHeight="15" customHeight="1" x14ac:dyDescent="0.2"/>
  <cols>
    <col min="1" max="1" width="6.375" customWidth="1"/>
    <col min="2" max="2" width="1.5" customWidth="1"/>
    <col min="3" max="3" width="10.75" customWidth="1"/>
    <col min="4" max="4" width="1.5" customWidth="1"/>
    <col min="5" max="5" width="7.875" customWidth="1"/>
    <col min="6" max="6" width="7.75" customWidth="1"/>
    <col min="7" max="7" width="9.875" customWidth="1"/>
    <col min="8" max="8" width="1.625" customWidth="1"/>
    <col min="9" max="9" width="7.875" customWidth="1"/>
    <col min="10" max="10" width="7.75" customWidth="1"/>
    <col min="11" max="11" width="9.5" customWidth="1"/>
    <col min="12" max="12" width="1.875" customWidth="1"/>
    <col min="13" max="13" width="7.875" customWidth="1"/>
    <col min="14" max="14" width="7.75" customWidth="1"/>
    <col min="15" max="15" width="9" customWidth="1"/>
    <col min="16" max="16" width="1.5" customWidth="1"/>
    <col min="17" max="17" width="8.125" customWidth="1"/>
    <col min="18" max="18" width="7.75" customWidth="1"/>
    <col min="19" max="19" width="9.125" customWidth="1"/>
    <col min="20" max="20" width="1.5" customWidth="1"/>
    <col min="21" max="21" width="13.125" customWidth="1"/>
    <col min="22" max="22" width="1.5" customWidth="1"/>
    <col min="23" max="26" width="7.75" customWidth="1"/>
  </cols>
  <sheetData>
    <row r="1" spans="1:26" ht="15" customHeight="1" x14ac:dyDescent="0.25">
      <c r="A1" s="49" t="s">
        <v>47</v>
      </c>
      <c r="B1" s="50"/>
      <c r="C1" s="50"/>
      <c r="D1" s="1"/>
      <c r="E1" s="53">
        <v>45400</v>
      </c>
      <c r="F1" s="50"/>
      <c r="G1" s="50"/>
      <c r="H1" s="54" t="s">
        <v>0</v>
      </c>
      <c r="I1" s="50"/>
      <c r="J1" s="50"/>
      <c r="K1" s="50"/>
      <c r="L1" s="50"/>
      <c r="M1" s="50"/>
      <c r="N1" s="50"/>
      <c r="O1" s="50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51"/>
      <c r="B2" s="52"/>
      <c r="C2" s="52"/>
      <c r="D2" s="1"/>
      <c r="E2" s="51"/>
      <c r="F2" s="52"/>
      <c r="G2" s="52"/>
      <c r="H2" s="51"/>
      <c r="I2" s="52"/>
      <c r="J2" s="52"/>
      <c r="K2" s="52"/>
      <c r="L2" s="52"/>
      <c r="M2" s="52"/>
      <c r="N2" s="52"/>
      <c r="O2" s="5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55" t="s">
        <v>1</v>
      </c>
      <c r="B3" s="2"/>
      <c r="C3" s="56" t="s">
        <v>2</v>
      </c>
      <c r="D3" s="2"/>
      <c r="E3" s="58" t="s">
        <v>3</v>
      </c>
      <c r="F3" s="48" t="s">
        <v>4</v>
      </c>
      <c r="G3" s="48" t="s">
        <v>5</v>
      </c>
      <c r="H3" s="3"/>
      <c r="I3" s="44" t="s">
        <v>6</v>
      </c>
      <c r="J3" s="44" t="s">
        <v>4</v>
      </c>
      <c r="K3" s="44" t="s">
        <v>7</v>
      </c>
      <c r="L3" s="4"/>
      <c r="M3" s="44" t="s">
        <v>8</v>
      </c>
      <c r="N3" s="44" t="s">
        <v>4</v>
      </c>
      <c r="O3" s="44" t="s">
        <v>9</v>
      </c>
      <c r="P3" s="4"/>
      <c r="Q3" s="44" t="s">
        <v>10</v>
      </c>
      <c r="R3" s="44" t="s">
        <v>4</v>
      </c>
      <c r="S3" s="44" t="s">
        <v>11</v>
      </c>
      <c r="T3" s="4"/>
      <c r="U3" s="47" t="s">
        <v>12</v>
      </c>
      <c r="V3" s="33"/>
      <c r="W3" s="1"/>
      <c r="X3" s="1"/>
      <c r="Y3" s="1"/>
      <c r="Z3" s="1"/>
    </row>
    <row r="4" spans="1:26" ht="28.5" customHeight="1" x14ac:dyDescent="0.25">
      <c r="A4" s="45"/>
      <c r="B4" s="2"/>
      <c r="C4" s="57"/>
      <c r="D4" s="2"/>
      <c r="E4" s="59"/>
      <c r="F4" s="46"/>
      <c r="G4" s="46"/>
      <c r="H4" s="3"/>
      <c r="I4" s="45"/>
      <c r="J4" s="46"/>
      <c r="K4" s="46"/>
      <c r="L4" s="4"/>
      <c r="M4" s="45"/>
      <c r="N4" s="46"/>
      <c r="O4" s="46"/>
      <c r="P4" s="4"/>
      <c r="Q4" s="45"/>
      <c r="R4" s="46"/>
      <c r="S4" s="46"/>
      <c r="T4" s="4"/>
      <c r="U4" s="46"/>
      <c r="V4" s="34"/>
      <c r="W4" s="1"/>
      <c r="X4" s="1"/>
      <c r="Y4" s="1"/>
      <c r="Z4" s="1"/>
    </row>
    <row r="5" spans="1:26" ht="15.75" x14ac:dyDescent="0.25">
      <c r="A5" s="5">
        <v>1</v>
      </c>
      <c r="B5" s="2"/>
      <c r="C5" s="6" t="s">
        <v>48</v>
      </c>
      <c r="D5" s="2"/>
      <c r="E5" s="21">
        <v>70</v>
      </c>
      <c r="F5" s="7">
        <v>0.1</v>
      </c>
      <c r="G5" s="8">
        <f t="shared" ref="G5:G21" si="0">E5*F5</f>
        <v>7</v>
      </c>
      <c r="H5" s="3"/>
      <c r="I5" s="6">
        <v>80</v>
      </c>
      <c r="J5" s="7">
        <v>0.2</v>
      </c>
      <c r="K5" s="8">
        <f t="shared" ref="K5:K20" si="1">I5*$J$5</f>
        <v>16</v>
      </c>
      <c r="L5" s="9"/>
      <c r="M5" s="21">
        <v>90</v>
      </c>
      <c r="N5" s="7">
        <v>0.2</v>
      </c>
      <c r="O5" s="23">
        <f t="shared" ref="O5:O21" si="2">M5*N5</f>
        <v>18</v>
      </c>
      <c r="P5" s="9"/>
      <c r="Q5" s="21"/>
      <c r="R5" s="7">
        <v>0.25</v>
      </c>
      <c r="S5" s="8">
        <f t="shared" ref="S5:S21" si="3">Q5*$R$5</f>
        <v>0</v>
      </c>
      <c r="T5" s="9"/>
      <c r="U5" s="10">
        <f t="shared" ref="U5:U21" si="4">G5+K5+O5+S5</f>
        <v>41</v>
      </c>
      <c r="V5" s="34"/>
      <c r="W5" s="1"/>
      <c r="X5" s="1"/>
      <c r="Y5" s="1"/>
      <c r="Z5" s="1"/>
    </row>
    <row r="6" spans="1:26" ht="15.75" x14ac:dyDescent="0.25">
      <c r="A6" s="5">
        <v>2</v>
      </c>
      <c r="B6" s="2"/>
      <c r="C6" s="6">
        <v>8905</v>
      </c>
      <c r="D6" s="2"/>
      <c r="E6" s="40"/>
      <c r="F6" s="7">
        <v>0.1</v>
      </c>
      <c r="G6" s="8">
        <f t="shared" si="0"/>
        <v>0</v>
      </c>
      <c r="H6" s="3"/>
      <c r="I6" s="6">
        <v>70</v>
      </c>
      <c r="J6" s="7">
        <v>0.2</v>
      </c>
      <c r="K6" s="8">
        <f t="shared" si="1"/>
        <v>14</v>
      </c>
      <c r="L6" s="9"/>
      <c r="M6" s="40"/>
      <c r="N6" s="7">
        <v>0.2</v>
      </c>
      <c r="O6" s="23">
        <f t="shared" si="2"/>
        <v>0</v>
      </c>
      <c r="P6" s="9"/>
      <c r="Q6" s="21"/>
      <c r="R6" s="7">
        <v>0.25</v>
      </c>
      <c r="S6" s="8">
        <f t="shared" si="3"/>
        <v>0</v>
      </c>
      <c r="T6" s="9"/>
      <c r="U6" s="10">
        <f t="shared" si="4"/>
        <v>14</v>
      </c>
      <c r="V6" s="34"/>
      <c r="W6" s="1"/>
      <c r="X6" s="1"/>
      <c r="Y6" s="1"/>
      <c r="Z6" s="1"/>
    </row>
    <row r="7" spans="1:26" ht="15.75" x14ac:dyDescent="0.25">
      <c r="A7" s="5">
        <v>3</v>
      </c>
      <c r="B7" s="2"/>
      <c r="C7" s="6">
        <v>8636</v>
      </c>
      <c r="D7" s="2"/>
      <c r="E7" s="21">
        <v>80</v>
      </c>
      <c r="F7" s="7">
        <v>0.1</v>
      </c>
      <c r="G7" s="8">
        <f t="shared" si="0"/>
        <v>8</v>
      </c>
      <c r="H7" s="3"/>
      <c r="I7" s="6">
        <v>70</v>
      </c>
      <c r="J7" s="7">
        <v>0.2</v>
      </c>
      <c r="K7" s="8">
        <f t="shared" si="1"/>
        <v>14</v>
      </c>
      <c r="L7" s="9"/>
      <c r="M7" s="21">
        <v>70</v>
      </c>
      <c r="N7" s="7">
        <v>0.2</v>
      </c>
      <c r="O7" s="23">
        <f t="shared" si="2"/>
        <v>14</v>
      </c>
      <c r="P7" s="9"/>
      <c r="Q7" s="21"/>
      <c r="R7" s="7">
        <v>0.25</v>
      </c>
      <c r="S7" s="8">
        <f t="shared" si="3"/>
        <v>0</v>
      </c>
      <c r="T7" s="9"/>
      <c r="U7" s="10">
        <f t="shared" si="4"/>
        <v>36</v>
      </c>
      <c r="V7" s="34"/>
      <c r="W7" s="1"/>
      <c r="X7" s="1"/>
      <c r="Y7" s="1"/>
      <c r="Z7" s="1"/>
    </row>
    <row r="8" spans="1:26" ht="15.75" x14ac:dyDescent="0.25">
      <c r="A8" s="5">
        <v>4</v>
      </c>
      <c r="B8" s="2"/>
      <c r="C8" s="6" t="s">
        <v>49</v>
      </c>
      <c r="D8" s="2"/>
      <c r="E8" s="21">
        <v>90</v>
      </c>
      <c r="F8" s="7">
        <v>0.1</v>
      </c>
      <c r="G8" s="8">
        <f t="shared" si="0"/>
        <v>9</v>
      </c>
      <c r="H8" s="3"/>
      <c r="I8" s="6">
        <v>70</v>
      </c>
      <c r="J8" s="7">
        <v>0.2</v>
      </c>
      <c r="K8" s="8">
        <f t="shared" si="1"/>
        <v>14</v>
      </c>
      <c r="L8" s="9"/>
      <c r="M8" s="21">
        <v>80</v>
      </c>
      <c r="N8" s="7">
        <v>0.2</v>
      </c>
      <c r="O8" s="8">
        <f t="shared" si="2"/>
        <v>16</v>
      </c>
      <c r="P8" s="9"/>
      <c r="Q8" s="21"/>
      <c r="R8" s="7">
        <v>0.25</v>
      </c>
      <c r="S8" s="8">
        <f t="shared" si="3"/>
        <v>0</v>
      </c>
      <c r="T8" s="9"/>
      <c r="U8" s="10">
        <f t="shared" si="4"/>
        <v>39</v>
      </c>
      <c r="V8" s="34"/>
      <c r="W8" s="1"/>
      <c r="X8" s="1"/>
      <c r="Y8" s="1"/>
      <c r="Z8" s="1"/>
    </row>
    <row r="9" spans="1:26" ht="15.75" x14ac:dyDescent="0.25">
      <c r="A9" s="5">
        <v>5</v>
      </c>
      <c r="B9" s="2"/>
      <c r="C9" s="6">
        <v>7649</v>
      </c>
      <c r="D9" s="2"/>
      <c r="E9" s="40"/>
      <c r="F9" s="7">
        <v>0.1</v>
      </c>
      <c r="G9" s="8">
        <f t="shared" si="0"/>
        <v>0</v>
      </c>
      <c r="H9" s="3"/>
      <c r="I9" s="40"/>
      <c r="J9" s="7">
        <v>0.2</v>
      </c>
      <c r="K9" s="8">
        <f t="shared" si="1"/>
        <v>0</v>
      </c>
      <c r="L9" s="9"/>
      <c r="M9" s="40"/>
      <c r="N9" s="7">
        <v>0.2</v>
      </c>
      <c r="O9" s="8">
        <f t="shared" si="2"/>
        <v>0</v>
      </c>
      <c r="P9" s="9"/>
      <c r="Q9" s="21"/>
      <c r="R9" s="7">
        <v>0.25</v>
      </c>
      <c r="S9" s="8">
        <f t="shared" si="3"/>
        <v>0</v>
      </c>
      <c r="T9" s="9"/>
      <c r="U9" s="10">
        <f t="shared" si="4"/>
        <v>0</v>
      </c>
      <c r="V9" s="34"/>
      <c r="W9" s="1"/>
      <c r="X9" s="1"/>
      <c r="Y9" s="1"/>
      <c r="Z9" s="1"/>
    </row>
    <row r="10" spans="1:26" ht="15.75" x14ac:dyDescent="0.25">
      <c r="A10" s="5">
        <v>6</v>
      </c>
      <c r="B10" s="2"/>
      <c r="C10" s="6">
        <v>6245</v>
      </c>
      <c r="D10" s="2"/>
      <c r="E10" s="21">
        <v>60</v>
      </c>
      <c r="F10" s="7">
        <v>0.1</v>
      </c>
      <c r="G10" s="8">
        <f t="shared" si="0"/>
        <v>6</v>
      </c>
      <c r="H10" s="3"/>
      <c r="I10" s="6">
        <v>0</v>
      </c>
      <c r="J10" s="7">
        <v>0.2</v>
      </c>
      <c r="K10" s="8">
        <f t="shared" si="1"/>
        <v>0</v>
      </c>
      <c r="L10" s="9"/>
      <c r="M10" s="21">
        <v>50</v>
      </c>
      <c r="N10" s="7">
        <v>0.2</v>
      </c>
      <c r="O10" s="8">
        <f t="shared" si="2"/>
        <v>10</v>
      </c>
      <c r="P10" s="9"/>
      <c r="Q10" s="21"/>
      <c r="R10" s="7">
        <v>0.25</v>
      </c>
      <c r="S10" s="8">
        <f t="shared" si="3"/>
        <v>0</v>
      </c>
      <c r="T10" s="9"/>
      <c r="U10" s="10">
        <f t="shared" si="4"/>
        <v>16</v>
      </c>
      <c r="V10" s="34"/>
      <c r="W10" s="1"/>
      <c r="X10" s="1"/>
      <c r="Y10" s="1"/>
      <c r="Z10" s="1"/>
    </row>
    <row r="11" spans="1:26" ht="15.75" x14ac:dyDescent="0.25">
      <c r="A11" s="5">
        <v>7</v>
      </c>
      <c r="B11" s="2"/>
      <c r="C11" s="6">
        <v>8879</v>
      </c>
      <c r="D11" s="2"/>
      <c r="E11" s="21">
        <v>70</v>
      </c>
      <c r="F11" s="7">
        <v>0.1</v>
      </c>
      <c r="G11" s="8">
        <f t="shared" si="0"/>
        <v>7</v>
      </c>
      <c r="H11" s="3"/>
      <c r="I11" s="6">
        <v>50</v>
      </c>
      <c r="J11" s="7">
        <v>0.2</v>
      </c>
      <c r="K11" s="8">
        <f t="shared" si="1"/>
        <v>10</v>
      </c>
      <c r="L11" s="9"/>
      <c r="M11" s="21">
        <v>80</v>
      </c>
      <c r="N11" s="7">
        <v>0.2</v>
      </c>
      <c r="O11" s="8">
        <f t="shared" si="2"/>
        <v>16</v>
      </c>
      <c r="P11" s="9"/>
      <c r="Q11" s="21"/>
      <c r="R11" s="7">
        <v>0.25</v>
      </c>
      <c r="S11" s="8">
        <f t="shared" si="3"/>
        <v>0</v>
      </c>
      <c r="T11" s="9"/>
      <c r="U11" s="10">
        <f t="shared" si="4"/>
        <v>33</v>
      </c>
      <c r="V11" s="34"/>
      <c r="W11" s="1"/>
      <c r="X11" s="1"/>
      <c r="Y11" s="1"/>
      <c r="Z11" s="1"/>
    </row>
    <row r="12" spans="1:26" ht="15.75" x14ac:dyDescent="0.25">
      <c r="A12" s="5">
        <v>8</v>
      </c>
      <c r="B12" s="2"/>
      <c r="C12" s="6">
        <v>6903</v>
      </c>
      <c r="D12" s="2"/>
      <c r="E12" s="40"/>
      <c r="F12" s="7">
        <v>0.1</v>
      </c>
      <c r="G12" s="8">
        <f t="shared" si="0"/>
        <v>0</v>
      </c>
      <c r="H12" s="3"/>
      <c r="I12" s="6">
        <v>50</v>
      </c>
      <c r="J12" s="7">
        <v>0.2</v>
      </c>
      <c r="K12" s="8">
        <f t="shared" si="1"/>
        <v>10</v>
      </c>
      <c r="L12" s="9"/>
      <c r="M12" s="40"/>
      <c r="N12" s="7">
        <v>0.2</v>
      </c>
      <c r="O12" s="8">
        <f t="shared" si="2"/>
        <v>0</v>
      </c>
      <c r="P12" s="9"/>
      <c r="Q12" s="21"/>
      <c r="R12" s="7">
        <v>0.25</v>
      </c>
      <c r="S12" s="8">
        <f t="shared" si="3"/>
        <v>0</v>
      </c>
      <c r="T12" s="9"/>
      <c r="U12" s="10">
        <f t="shared" si="4"/>
        <v>10</v>
      </c>
      <c r="V12" s="34"/>
      <c r="W12" s="1"/>
      <c r="X12" s="1"/>
      <c r="Y12" s="1"/>
      <c r="Z12" s="1"/>
    </row>
    <row r="13" spans="1:26" ht="15.75" x14ac:dyDescent="0.25">
      <c r="A13" s="5">
        <v>9</v>
      </c>
      <c r="B13" s="2"/>
      <c r="C13" s="6">
        <v>8772</v>
      </c>
      <c r="D13" s="2"/>
      <c r="E13" s="21">
        <v>70</v>
      </c>
      <c r="F13" s="7">
        <v>0.1</v>
      </c>
      <c r="G13" s="8">
        <f t="shared" si="0"/>
        <v>7</v>
      </c>
      <c r="H13" s="3"/>
      <c r="I13" s="6">
        <v>80</v>
      </c>
      <c r="J13" s="7">
        <v>0.2</v>
      </c>
      <c r="K13" s="8">
        <f t="shared" si="1"/>
        <v>16</v>
      </c>
      <c r="L13" s="9"/>
      <c r="M13" s="21">
        <v>80</v>
      </c>
      <c r="N13" s="7">
        <v>0.2</v>
      </c>
      <c r="O13" s="8">
        <f t="shared" si="2"/>
        <v>16</v>
      </c>
      <c r="P13" s="9"/>
      <c r="Q13" s="21"/>
      <c r="R13" s="7">
        <v>0.25</v>
      </c>
      <c r="S13" s="8">
        <f t="shared" si="3"/>
        <v>0</v>
      </c>
      <c r="T13" s="9"/>
      <c r="U13" s="10">
        <f t="shared" si="4"/>
        <v>39</v>
      </c>
      <c r="V13" s="34"/>
      <c r="W13" s="1"/>
      <c r="X13" s="1"/>
      <c r="Y13" s="1"/>
      <c r="Z13" s="1"/>
    </row>
    <row r="14" spans="1:26" ht="15.75" x14ac:dyDescent="0.25">
      <c r="A14" s="5">
        <v>10</v>
      </c>
      <c r="B14" s="2"/>
      <c r="C14" s="6">
        <v>7514</v>
      </c>
      <c r="D14" s="2"/>
      <c r="E14" s="21">
        <v>0</v>
      </c>
      <c r="F14" s="7">
        <v>0.1</v>
      </c>
      <c r="G14" s="8">
        <f t="shared" si="0"/>
        <v>0</v>
      </c>
      <c r="H14" s="3"/>
      <c r="I14" s="6">
        <v>80</v>
      </c>
      <c r="J14" s="7">
        <v>0.2</v>
      </c>
      <c r="K14" s="8">
        <f t="shared" si="1"/>
        <v>16</v>
      </c>
      <c r="L14" s="9"/>
      <c r="M14" s="21">
        <v>70</v>
      </c>
      <c r="N14" s="7">
        <v>0.2</v>
      </c>
      <c r="O14" s="8">
        <f t="shared" si="2"/>
        <v>14</v>
      </c>
      <c r="P14" s="9"/>
      <c r="Q14" s="21"/>
      <c r="R14" s="7">
        <v>0.25</v>
      </c>
      <c r="S14" s="8">
        <f t="shared" si="3"/>
        <v>0</v>
      </c>
      <c r="T14" s="9"/>
      <c r="U14" s="10">
        <f t="shared" si="4"/>
        <v>30</v>
      </c>
      <c r="V14" s="34"/>
      <c r="W14" s="1"/>
      <c r="X14" s="1"/>
      <c r="Y14" s="1"/>
      <c r="Z14" s="1"/>
    </row>
    <row r="15" spans="1:26" ht="15.75" x14ac:dyDescent="0.25">
      <c r="A15" s="5">
        <v>11</v>
      </c>
      <c r="B15" s="2"/>
      <c r="C15" s="6">
        <v>9349</v>
      </c>
      <c r="D15" s="2"/>
      <c r="E15" s="21">
        <v>80</v>
      </c>
      <c r="F15" s="7">
        <v>0.1</v>
      </c>
      <c r="G15" s="8">
        <f t="shared" si="0"/>
        <v>8</v>
      </c>
      <c r="H15" s="3"/>
      <c r="I15" s="6">
        <v>60</v>
      </c>
      <c r="J15" s="7">
        <v>0.2</v>
      </c>
      <c r="K15" s="8">
        <f t="shared" si="1"/>
        <v>12</v>
      </c>
      <c r="L15" s="9"/>
      <c r="M15" s="21">
        <v>80</v>
      </c>
      <c r="N15" s="7">
        <v>0.2</v>
      </c>
      <c r="O15" s="8">
        <f t="shared" si="2"/>
        <v>16</v>
      </c>
      <c r="P15" s="9"/>
      <c r="Q15" s="21"/>
      <c r="R15" s="7">
        <v>0.25</v>
      </c>
      <c r="S15" s="8">
        <f t="shared" si="3"/>
        <v>0</v>
      </c>
      <c r="T15" s="9"/>
      <c r="U15" s="10">
        <f t="shared" si="4"/>
        <v>36</v>
      </c>
      <c r="V15" s="34"/>
      <c r="W15" s="1"/>
      <c r="X15" s="1"/>
      <c r="Y15" s="1"/>
      <c r="Z15" s="1"/>
    </row>
    <row r="16" spans="1:26" ht="15.75" x14ac:dyDescent="0.25">
      <c r="A16" s="5">
        <v>12</v>
      </c>
      <c r="B16" s="11"/>
      <c r="C16" s="6" t="s">
        <v>50</v>
      </c>
      <c r="D16" s="11"/>
      <c r="E16" s="21">
        <v>100</v>
      </c>
      <c r="F16" s="7">
        <v>0.1</v>
      </c>
      <c r="G16" s="8">
        <f t="shared" si="0"/>
        <v>10</v>
      </c>
      <c r="H16" s="3"/>
      <c r="I16" s="6">
        <v>70</v>
      </c>
      <c r="J16" s="7">
        <v>0.2</v>
      </c>
      <c r="K16" s="8">
        <f t="shared" si="1"/>
        <v>14</v>
      </c>
      <c r="L16" s="9"/>
      <c r="M16" s="21">
        <v>80</v>
      </c>
      <c r="N16" s="7">
        <v>0.2</v>
      </c>
      <c r="O16" s="8">
        <f t="shared" si="2"/>
        <v>16</v>
      </c>
      <c r="P16" s="9"/>
      <c r="Q16" s="21"/>
      <c r="R16" s="7">
        <v>0.25</v>
      </c>
      <c r="S16" s="8">
        <f>Q16*0.25</f>
        <v>0</v>
      </c>
      <c r="T16" s="9"/>
      <c r="U16" s="10">
        <f t="shared" si="4"/>
        <v>40</v>
      </c>
      <c r="V16" s="34"/>
      <c r="W16" s="1"/>
      <c r="X16" s="1"/>
      <c r="Y16" s="1"/>
      <c r="Z16" s="1"/>
    </row>
    <row r="17" spans="1:26" ht="15.75" x14ac:dyDescent="0.25">
      <c r="A17" s="5">
        <v>13</v>
      </c>
      <c r="B17" s="2"/>
      <c r="C17" s="6">
        <v>6756</v>
      </c>
      <c r="D17" s="2"/>
      <c r="E17" s="21">
        <v>80</v>
      </c>
      <c r="F17" s="7">
        <v>0.1</v>
      </c>
      <c r="G17" s="8">
        <f t="shared" si="0"/>
        <v>8</v>
      </c>
      <c r="H17" s="3"/>
      <c r="I17" s="6">
        <v>80</v>
      </c>
      <c r="J17" s="7">
        <v>0.2</v>
      </c>
      <c r="K17" s="8">
        <f t="shared" si="1"/>
        <v>16</v>
      </c>
      <c r="L17" s="9"/>
      <c r="M17" s="21">
        <v>70</v>
      </c>
      <c r="N17" s="7">
        <v>0.2</v>
      </c>
      <c r="O17" s="8">
        <f t="shared" si="2"/>
        <v>14</v>
      </c>
      <c r="P17" s="9"/>
      <c r="Q17" s="21"/>
      <c r="R17" s="7">
        <v>0.25</v>
      </c>
      <c r="S17" s="8">
        <f t="shared" si="3"/>
        <v>0</v>
      </c>
      <c r="T17" s="9"/>
      <c r="U17" s="10">
        <f t="shared" si="4"/>
        <v>38</v>
      </c>
      <c r="V17" s="34"/>
      <c r="W17" s="1"/>
      <c r="X17" s="1"/>
      <c r="Y17" s="1"/>
      <c r="Z17" s="1"/>
    </row>
    <row r="18" spans="1:26" ht="15.75" x14ac:dyDescent="0.25">
      <c r="A18" s="5">
        <v>14</v>
      </c>
      <c r="B18" s="2"/>
      <c r="C18" s="6">
        <v>6607</v>
      </c>
      <c r="D18" s="2"/>
      <c r="E18" s="21">
        <v>80</v>
      </c>
      <c r="F18" s="7">
        <v>0.1</v>
      </c>
      <c r="G18" s="8">
        <f t="shared" si="0"/>
        <v>8</v>
      </c>
      <c r="H18" s="3"/>
      <c r="I18" s="6">
        <v>80</v>
      </c>
      <c r="J18" s="7">
        <v>0.2</v>
      </c>
      <c r="K18" s="8">
        <f t="shared" si="1"/>
        <v>16</v>
      </c>
      <c r="L18" s="9"/>
      <c r="M18" s="21">
        <v>80</v>
      </c>
      <c r="N18" s="7">
        <v>0.2</v>
      </c>
      <c r="O18" s="8">
        <f t="shared" si="2"/>
        <v>16</v>
      </c>
      <c r="P18" s="9"/>
      <c r="Q18" s="21"/>
      <c r="R18" s="7">
        <v>0.25</v>
      </c>
      <c r="S18" s="8">
        <f t="shared" si="3"/>
        <v>0</v>
      </c>
      <c r="T18" s="9"/>
      <c r="U18" s="10">
        <f t="shared" si="4"/>
        <v>40</v>
      </c>
      <c r="V18" s="34"/>
      <c r="W18" s="1"/>
      <c r="X18" s="1"/>
      <c r="Y18" s="1"/>
      <c r="Z18" s="1"/>
    </row>
    <row r="19" spans="1:26" ht="15.75" x14ac:dyDescent="0.25">
      <c r="A19" s="5">
        <v>15</v>
      </c>
      <c r="B19" s="2"/>
      <c r="C19" s="6">
        <v>8044</v>
      </c>
      <c r="D19" s="2"/>
      <c r="E19" s="21">
        <v>100</v>
      </c>
      <c r="F19" s="7">
        <v>0.1</v>
      </c>
      <c r="G19" s="8">
        <f t="shared" si="0"/>
        <v>10</v>
      </c>
      <c r="H19" s="3"/>
      <c r="I19" s="6">
        <v>90</v>
      </c>
      <c r="J19" s="7">
        <v>0.2</v>
      </c>
      <c r="K19" s="8">
        <f t="shared" si="1"/>
        <v>18</v>
      </c>
      <c r="L19" s="9"/>
      <c r="M19" s="21">
        <v>50</v>
      </c>
      <c r="N19" s="7">
        <v>0.2</v>
      </c>
      <c r="O19" s="8">
        <f t="shared" si="2"/>
        <v>10</v>
      </c>
      <c r="P19" s="9"/>
      <c r="Q19" s="21"/>
      <c r="R19" s="7">
        <v>0.25</v>
      </c>
      <c r="S19" s="8">
        <f t="shared" si="3"/>
        <v>0</v>
      </c>
      <c r="T19" s="9"/>
      <c r="U19" s="10">
        <f t="shared" si="4"/>
        <v>38</v>
      </c>
      <c r="V19" s="34"/>
      <c r="W19" s="1"/>
      <c r="X19" s="1"/>
      <c r="Y19" s="1"/>
      <c r="Z19" s="1"/>
    </row>
    <row r="20" spans="1:26" ht="15.75" x14ac:dyDescent="0.25">
      <c r="A20" s="5">
        <v>16</v>
      </c>
      <c r="B20" s="2"/>
      <c r="C20" s="6">
        <v>9166</v>
      </c>
      <c r="D20" s="2"/>
      <c r="E20" s="21">
        <v>90</v>
      </c>
      <c r="F20" s="7">
        <v>0.1</v>
      </c>
      <c r="G20" s="8">
        <f t="shared" si="0"/>
        <v>9</v>
      </c>
      <c r="H20" s="3"/>
      <c r="I20" s="40"/>
      <c r="J20" s="7">
        <v>0.2</v>
      </c>
      <c r="K20" s="8">
        <f t="shared" si="1"/>
        <v>0</v>
      </c>
      <c r="L20" s="9"/>
      <c r="M20" s="21">
        <v>90</v>
      </c>
      <c r="N20" s="7">
        <v>0.2</v>
      </c>
      <c r="O20" s="8">
        <f t="shared" si="2"/>
        <v>18</v>
      </c>
      <c r="P20" s="9"/>
      <c r="Q20" s="21"/>
      <c r="R20" s="7">
        <v>0.25</v>
      </c>
      <c r="S20" s="8">
        <f t="shared" si="3"/>
        <v>0</v>
      </c>
      <c r="T20" s="9"/>
      <c r="U20" s="10">
        <f t="shared" si="4"/>
        <v>27</v>
      </c>
      <c r="V20" s="34"/>
      <c r="W20" s="1"/>
      <c r="X20" s="1"/>
      <c r="Y20" s="1"/>
      <c r="Z20" s="1"/>
    </row>
    <row r="21" spans="1:26" ht="15.75" customHeight="1" x14ac:dyDescent="0.25">
      <c r="A21" s="5">
        <v>17</v>
      </c>
      <c r="B21" s="2"/>
      <c r="C21" s="6">
        <v>3731</v>
      </c>
      <c r="D21" s="2"/>
      <c r="E21" s="21">
        <v>80</v>
      </c>
      <c r="F21" s="7">
        <v>0.1</v>
      </c>
      <c r="G21" s="8">
        <f t="shared" si="0"/>
        <v>8</v>
      </c>
      <c r="H21" s="3"/>
      <c r="I21" s="40"/>
      <c r="J21" s="7">
        <v>0.2</v>
      </c>
      <c r="K21" s="8">
        <f>I21*J21</f>
        <v>0</v>
      </c>
      <c r="L21" s="9"/>
      <c r="M21" s="21">
        <v>70</v>
      </c>
      <c r="N21" s="7">
        <v>0.2</v>
      </c>
      <c r="O21" s="8">
        <f t="shared" si="2"/>
        <v>14</v>
      </c>
      <c r="P21" s="9"/>
      <c r="Q21" s="21"/>
      <c r="R21" s="7">
        <v>0.25</v>
      </c>
      <c r="S21" s="8">
        <f t="shared" si="3"/>
        <v>0</v>
      </c>
      <c r="T21" s="9"/>
      <c r="U21" s="10">
        <f t="shared" si="4"/>
        <v>22</v>
      </c>
      <c r="V21" s="34"/>
      <c r="W21" s="1"/>
      <c r="X21" s="1"/>
      <c r="Y21" s="1"/>
      <c r="Z21" s="1"/>
    </row>
    <row r="22" spans="1:26" ht="15.75" customHeight="1" x14ac:dyDescent="0.25">
      <c r="A22" s="5">
        <v>18</v>
      </c>
      <c r="B22" s="2"/>
      <c r="C22" s="6">
        <v>8199</v>
      </c>
      <c r="D22" s="2"/>
      <c r="E22" s="21">
        <v>70</v>
      </c>
      <c r="F22" s="7">
        <v>0.1</v>
      </c>
      <c r="G22" s="8">
        <f t="shared" ref="G22:G38" si="5">E22*F22</f>
        <v>7</v>
      </c>
      <c r="H22" s="3"/>
      <c r="I22" s="6">
        <v>70</v>
      </c>
      <c r="J22" s="7">
        <v>0.2</v>
      </c>
      <c r="K22" s="8">
        <f t="shared" ref="K22:K37" si="6">I22*$J$5</f>
        <v>14</v>
      </c>
      <c r="L22" s="9"/>
      <c r="M22" s="42">
        <v>0</v>
      </c>
      <c r="N22" s="7">
        <v>0.2</v>
      </c>
      <c r="O22" s="23">
        <f t="shared" ref="O22:O38" si="7">M22*N22</f>
        <v>0</v>
      </c>
      <c r="P22" s="9"/>
      <c r="Q22" s="21"/>
      <c r="R22" s="7">
        <v>0.25</v>
      </c>
      <c r="S22" s="8">
        <f t="shared" ref="S22:S32" si="8">Q22*$R$5</f>
        <v>0</v>
      </c>
      <c r="T22" s="9"/>
      <c r="U22" s="10">
        <f t="shared" ref="U22:U38" si="9">G22+K22+O22+S22</f>
        <v>21</v>
      </c>
      <c r="V22" s="34"/>
      <c r="W22" s="1"/>
      <c r="X22" s="1"/>
      <c r="Y22" s="1"/>
      <c r="Z22" s="1"/>
    </row>
    <row r="23" spans="1:26" ht="15.75" customHeight="1" x14ac:dyDescent="0.25">
      <c r="A23" s="5">
        <v>19</v>
      </c>
      <c r="B23" s="2"/>
      <c r="C23" s="6">
        <v>2696</v>
      </c>
      <c r="D23" s="2"/>
      <c r="E23" s="40"/>
      <c r="F23" s="7">
        <v>0.1</v>
      </c>
      <c r="G23" s="8">
        <f t="shared" si="5"/>
        <v>0</v>
      </c>
      <c r="H23" s="3"/>
      <c r="I23" s="40"/>
      <c r="J23" s="7">
        <v>0.2</v>
      </c>
      <c r="K23" s="8">
        <f t="shared" si="6"/>
        <v>0</v>
      </c>
      <c r="L23" s="9"/>
      <c r="M23" s="40"/>
      <c r="N23" s="7">
        <v>0.2</v>
      </c>
      <c r="O23" s="23">
        <f t="shared" si="7"/>
        <v>0</v>
      </c>
      <c r="P23" s="9"/>
      <c r="Q23" s="21"/>
      <c r="R23" s="7">
        <v>0.25</v>
      </c>
      <c r="S23" s="8">
        <f t="shared" si="8"/>
        <v>0</v>
      </c>
      <c r="T23" s="9"/>
      <c r="U23" s="10">
        <f t="shared" si="9"/>
        <v>0</v>
      </c>
      <c r="V23" s="34"/>
      <c r="W23" s="1"/>
      <c r="X23" s="1"/>
      <c r="Y23" s="1"/>
      <c r="Z23" s="1"/>
    </row>
    <row r="24" spans="1:26" ht="15.75" customHeight="1" x14ac:dyDescent="0.25">
      <c r="A24" s="5">
        <v>20</v>
      </c>
      <c r="B24" s="2"/>
      <c r="C24" s="6">
        <v>5628</v>
      </c>
      <c r="D24" s="2"/>
      <c r="E24" s="21">
        <v>70</v>
      </c>
      <c r="F24" s="7">
        <v>0.1</v>
      </c>
      <c r="G24" s="8">
        <f t="shared" si="5"/>
        <v>7</v>
      </c>
      <c r="H24" s="3"/>
      <c r="I24" s="6">
        <v>70</v>
      </c>
      <c r="J24" s="7">
        <v>0.2</v>
      </c>
      <c r="K24" s="8">
        <f t="shared" si="6"/>
        <v>14</v>
      </c>
      <c r="L24" s="9"/>
      <c r="M24" s="21">
        <v>70</v>
      </c>
      <c r="N24" s="7">
        <v>0.2</v>
      </c>
      <c r="O24" s="23">
        <f t="shared" si="7"/>
        <v>14</v>
      </c>
      <c r="P24" s="9"/>
      <c r="Q24" s="21"/>
      <c r="R24" s="7">
        <v>0.25</v>
      </c>
      <c r="S24" s="8">
        <f t="shared" si="8"/>
        <v>0</v>
      </c>
      <c r="T24" s="9"/>
      <c r="U24" s="10">
        <f t="shared" si="9"/>
        <v>35</v>
      </c>
      <c r="V24" s="34"/>
      <c r="W24" s="1"/>
      <c r="X24" s="1"/>
      <c r="Y24" s="1"/>
      <c r="Z24" s="1"/>
    </row>
    <row r="25" spans="1:26" ht="15.75" customHeight="1" x14ac:dyDescent="0.25">
      <c r="A25" s="5">
        <v>21</v>
      </c>
      <c r="B25" s="2"/>
      <c r="C25" s="6">
        <v>3246</v>
      </c>
      <c r="D25" s="2"/>
      <c r="E25" s="21">
        <v>50</v>
      </c>
      <c r="F25" s="7">
        <v>0.1</v>
      </c>
      <c r="G25" s="8">
        <f t="shared" si="5"/>
        <v>5</v>
      </c>
      <c r="H25" s="3"/>
      <c r="I25" s="6">
        <v>90</v>
      </c>
      <c r="J25" s="7">
        <v>0.2</v>
      </c>
      <c r="K25" s="8">
        <f t="shared" si="6"/>
        <v>18</v>
      </c>
      <c r="L25" s="9"/>
      <c r="M25" s="42">
        <v>30</v>
      </c>
      <c r="N25" s="7">
        <v>0.2</v>
      </c>
      <c r="O25" s="8">
        <f t="shared" si="7"/>
        <v>6</v>
      </c>
      <c r="P25" s="9"/>
      <c r="Q25" s="21"/>
      <c r="R25" s="7">
        <v>0.25</v>
      </c>
      <c r="S25" s="8">
        <f t="shared" si="8"/>
        <v>0</v>
      </c>
      <c r="T25" s="9"/>
      <c r="U25" s="10">
        <f t="shared" si="9"/>
        <v>29</v>
      </c>
      <c r="V25" s="34"/>
      <c r="W25" s="1"/>
      <c r="X25" s="1"/>
      <c r="Y25" s="1"/>
      <c r="Z25" s="1"/>
    </row>
    <row r="26" spans="1:26" ht="15.75" customHeight="1" x14ac:dyDescent="0.25">
      <c r="A26" s="5">
        <v>22</v>
      </c>
      <c r="B26" s="2"/>
      <c r="C26" s="6">
        <v>6011</v>
      </c>
      <c r="D26" s="2"/>
      <c r="E26" s="21">
        <v>60</v>
      </c>
      <c r="F26" s="7">
        <v>0.1</v>
      </c>
      <c r="G26" s="8">
        <f t="shared" si="5"/>
        <v>6</v>
      </c>
      <c r="H26" s="3"/>
      <c r="I26" s="6">
        <v>80</v>
      </c>
      <c r="J26" s="7">
        <v>0.2</v>
      </c>
      <c r="K26" s="8">
        <f t="shared" si="6"/>
        <v>16</v>
      </c>
      <c r="L26" s="9"/>
      <c r="M26" s="21">
        <v>80</v>
      </c>
      <c r="N26" s="7">
        <v>0.2</v>
      </c>
      <c r="O26" s="8">
        <f t="shared" si="7"/>
        <v>16</v>
      </c>
      <c r="P26" s="9"/>
      <c r="Q26" s="21"/>
      <c r="R26" s="7">
        <v>0.25</v>
      </c>
      <c r="S26" s="8">
        <f t="shared" si="8"/>
        <v>0</v>
      </c>
      <c r="T26" s="9"/>
      <c r="U26" s="10">
        <f t="shared" si="9"/>
        <v>38</v>
      </c>
      <c r="V26" s="34"/>
      <c r="W26" s="1"/>
      <c r="X26" s="1"/>
      <c r="Y26" s="1"/>
      <c r="Z26" s="1"/>
    </row>
    <row r="27" spans="1:26" ht="15.75" customHeight="1" x14ac:dyDescent="0.25">
      <c r="A27" s="5">
        <v>23</v>
      </c>
      <c r="B27" s="2"/>
      <c r="C27" s="6">
        <v>9188</v>
      </c>
      <c r="D27" s="2"/>
      <c r="E27" s="21">
        <v>60</v>
      </c>
      <c r="F27" s="7">
        <v>0.1</v>
      </c>
      <c r="G27" s="8">
        <f t="shared" si="5"/>
        <v>6</v>
      </c>
      <c r="H27" s="3"/>
      <c r="I27" s="6">
        <v>50</v>
      </c>
      <c r="J27" s="7">
        <v>0.2</v>
      </c>
      <c r="K27" s="8">
        <f t="shared" si="6"/>
        <v>10</v>
      </c>
      <c r="L27" s="9"/>
      <c r="M27" s="21">
        <v>60</v>
      </c>
      <c r="N27" s="7">
        <v>0.2</v>
      </c>
      <c r="O27" s="8">
        <f t="shared" si="7"/>
        <v>12</v>
      </c>
      <c r="P27" s="9"/>
      <c r="Q27" s="21"/>
      <c r="R27" s="7">
        <v>0.25</v>
      </c>
      <c r="S27" s="8">
        <f t="shared" si="8"/>
        <v>0</v>
      </c>
      <c r="T27" s="9"/>
      <c r="U27" s="10">
        <f t="shared" si="9"/>
        <v>28</v>
      </c>
      <c r="V27" s="34"/>
      <c r="W27" s="1"/>
      <c r="X27" s="1"/>
      <c r="Y27" s="1"/>
      <c r="Z27" s="1"/>
    </row>
    <row r="28" spans="1:26" ht="15.75" customHeight="1" x14ac:dyDescent="0.25">
      <c r="A28" s="5">
        <v>24</v>
      </c>
      <c r="B28" s="2"/>
      <c r="C28" s="6">
        <v>5368</v>
      </c>
      <c r="D28" s="2"/>
      <c r="E28" s="21">
        <v>50</v>
      </c>
      <c r="F28" s="7">
        <v>0.1</v>
      </c>
      <c r="G28" s="8">
        <f t="shared" si="5"/>
        <v>5</v>
      </c>
      <c r="H28" s="3"/>
      <c r="I28" s="6">
        <v>70</v>
      </c>
      <c r="J28" s="7">
        <v>0.2</v>
      </c>
      <c r="K28" s="8">
        <f t="shared" si="6"/>
        <v>14</v>
      </c>
      <c r="L28" s="9"/>
      <c r="M28" s="21">
        <v>50</v>
      </c>
      <c r="N28" s="7">
        <v>0.2</v>
      </c>
      <c r="O28" s="8">
        <f t="shared" si="7"/>
        <v>10</v>
      </c>
      <c r="P28" s="9"/>
      <c r="Q28" s="21"/>
      <c r="R28" s="7">
        <v>0.25</v>
      </c>
      <c r="S28" s="8">
        <f t="shared" si="8"/>
        <v>0</v>
      </c>
      <c r="T28" s="9"/>
      <c r="U28" s="10">
        <f t="shared" si="9"/>
        <v>29</v>
      </c>
      <c r="V28" s="34"/>
      <c r="W28" s="1"/>
      <c r="X28" s="1"/>
      <c r="Y28" s="1"/>
      <c r="Z28" s="1"/>
    </row>
    <row r="29" spans="1:26" ht="15.75" customHeight="1" x14ac:dyDescent="0.25">
      <c r="A29" s="5">
        <v>25</v>
      </c>
      <c r="B29" s="2"/>
      <c r="C29" s="6">
        <v>2603</v>
      </c>
      <c r="D29" s="2"/>
      <c r="E29" s="21">
        <v>100</v>
      </c>
      <c r="F29" s="7">
        <v>0.1</v>
      </c>
      <c r="G29" s="8">
        <f t="shared" si="5"/>
        <v>10</v>
      </c>
      <c r="H29" s="3"/>
      <c r="I29" s="6">
        <v>90</v>
      </c>
      <c r="J29" s="7">
        <v>0.2</v>
      </c>
      <c r="K29" s="8">
        <f t="shared" si="6"/>
        <v>18</v>
      </c>
      <c r="L29" s="9"/>
      <c r="M29" s="21">
        <v>50</v>
      </c>
      <c r="N29" s="7">
        <v>0.2</v>
      </c>
      <c r="O29" s="8">
        <f t="shared" si="7"/>
        <v>10</v>
      </c>
      <c r="P29" s="9"/>
      <c r="Q29" s="21"/>
      <c r="R29" s="7">
        <v>0.25</v>
      </c>
      <c r="S29" s="8">
        <f t="shared" si="8"/>
        <v>0</v>
      </c>
      <c r="T29" s="9"/>
      <c r="U29" s="10">
        <f t="shared" si="9"/>
        <v>38</v>
      </c>
      <c r="V29" s="34"/>
      <c r="W29" s="1"/>
      <c r="X29" s="1"/>
      <c r="Y29" s="1"/>
      <c r="Z29" s="1"/>
    </row>
    <row r="30" spans="1:26" ht="15.75" customHeight="1" x14ac:dyDescent="0.25">
      <c r="A30" s="5">
        <v>26</v>
      </c>
      <c r="B30" s="2"/>
      <c r="C30" s="6">
        <v>3700</v>
      </c>
      <c r="D30" s="2"/>
      <c r="E30" s="21">
        <v>80</v>
      </c>
      <c r="F30" s="7">
        <v>0.1</v>
      </c>
      <c r="G30" s="8">
        <f t="shared" si="5"/>
        <v>8</v>
      </c>
      <c r="H30" s="3"/>
      <c r="I30" s="6">
        <v>100</v>
      </c>
      <c r="J30" s="7">
        <v>0.2</v>
      </c>
      <c r="K30" s="8">
        <f t="shared" si="6"/>
        <v>20</v>
      </c>
      <c r="L30" s="9"/>
      <c r="M30" s="21">
        <v>70</v>
      </c>
      <c r="N30" s="7">
        <v>0.2</v>
      </c>
      <c r="O30" s="8">
        <f t="shared" si="7"/>
        <v>14</v>
      </c>
      <c r="P30" s="9"/>
      <c r="Q30" s="21"/>
      <c r="R30" s="7">
        <v>0.25</v>
      </c>
      <c r="S30" s="8">
        <f t="shared" si="8"/>
        <v>0</v>
      </c>
      <c r="T30" s="9"/>
      <c r="U30" s="10">
        <f t="shared" si="9"/>
        <v>42</v>
      </c>
      <c r="V30" s="34"/>
      <c r="W30" s="1"/>
      <c r="X30" s="1"/>
      <c r="Y30" s="1"/>
      <c r="Z30" s="1"/>
    </row>
    <row r="31" spans="1:26" ht="15.75" customHeight="1" x14ac:dyDescent="0.25">
      <c r="A31" s="5">
        <v>27</v>
      </c>
      <c r="B31" s="2"/>
      <c r="C31" s="6">
        <v>1110</v>
      </c>
      <c r="D31" s="2"/>
      <c r="E31" s="21">
        <v>60</v>
      </c>
      <c r="F31" s="7">
        <v>0.1</v>
      </c>
      <c r="G31" s="8">
        <f t="shared" si="5"/>
        <v>6</v>
      </c>
      <c r="H31" s="3"/>
      <c r="I31" s="6">
        <v>80</v>
      </c>
      <c r="J31" s="7">
        <v>0.2</v>
      </c>
      <c r="K31" s="8">
        <f t="shared" si="6"/>
        <v>16</v>
      </c>
      <c r="L31" s="9"/>
      <c r="M31" s="21">
        <v>70</v>
      </c>
      <c r="N31" s="7">
        <v>0.2</v>
      </c>
      <c r="O31" s="8">
        <f t="shared" si="7"/>
        <v>14</v>
      </c>
      <c r="P31" s="9"/>
      <c r="Q31" s="21"/>
      <c r="R31" s="7">
        <v>0.25</v>
      </c>
      <c r="S31" s="8">
        <f t="shared" si="8"/>
        <v>0</v>
      </c>
      <c r="T31" s="9"/>
      <c r="U31" s="10">
        <f t="shared" si="9"/>
        <v>36</v>
      </c>
      <c r="V31" s="34"/>
      <c r="W31" s="1"/>
      <c r="X31" s="1"/>
      <c r="Y31" s="1"/>
      <c r="Z31" s="1"/>
    </row>
    <row r="32" spans="1:26" ht="15.75" customHeight="1" x14ac:dyDescent="0.25">
      <c r="A32" s="5">
        <v>28</v>
      </c>
      <c r="B32" s="2"/>
      <c r="C32" s="6">
        <v>7682</v>
      </c>
      <c r="D32" s="2"/>
      <c r="E32" s="21">
        <v>60</v>
      </c>
      <c r="F32" s="7">
        <v>0.1</v>
      </c>
      <c r="G32" s="8">
        <f t="shared" si="5"/>
        <v>6</v>
      </c>
      <c r="H32" s="3"/>
      <c r="I32" s="21">
        <v>80</v>
      </c>
      <c r="J32" s="7">
        <v>0.2</v>
      </c>
      <c r="K32" s="8">
        <f t="shared" si="6"/>
        <v>16</v>
      </c>
      <c r="L32" s="9"/>
      <c r="M32" s="21">
        <v>60</v>
      </c>
      <c r="N32" s="7">
        <v>0.2</v>
      </c>
      <c r="O32" s="8">
        <f t="shared" si="7"/>
        <v>12</v>
      </c>
      <c r="P32" s="9"/>
      <c r="Q32" s="21"/>
      <c r="R32" s="7">
        <v>0.25</v>
      </c>
      <c r="S32" s="8">
        <f t="shared" si="8"/>
        <v>0</v>
      </c>
      <c r="T32" s="9"/>
      <c r="U32" s="10">
        <f t="shared" si="9"/>
        <v>34</v>
      </c>
      <c r="V32" s="34"/>
      <c r="W32" s="1"/>
      <c r="X32" s="1"/>
      <c r="Y32" s="1"/>
      <c r="Z32" s="1"/>
    </row>
    <row r="33" spans="1:26" ht="15.75" customHeight="1" x14ac:dyDescent="0.25">
      <c r="A33" s="5">
        <v>29</v>
      </c>
      <c r="B33" s="11"/>
      <c r="C33" s="6">
        <v>5279</v>
      </c>
      <c r="D33" s="11"/>
      <c r="E33" s="21">
        <v>60</v>
      </c>
      <c r="F33" s="7">
        <v>0.1</v>
      </c>
      <c r="G33" s="8">
        <f t="shared" si="5"/>
        <v>6</v>
      </c>
      <c r="H33" s="3"/>
      <c r="I33" s="6">
        <v>80</v>
      </c>
      <c r="J33" s="7">
        <v>0.2</v>
      </c>
      <c r="K33" s="8">
        <f t="shared" si="6"/>
        <v>16</v>
      </c>
      <c r="L33" s="9"/>
      <c r="M33" s="21">
        <v>40</v>
      </c>
      <c r="N33" s="7">
        <v>0.2</v>
      </c>
      <c r="O33" s="8">
        <f t="shared" si="7"/>
        <v>8</v>
      </c>
      <c r="P33" s="9"/>
      <c r="Q33" s="21"/>
      <c r="R33" s="7">
        <v>0.25</v>
      </c>
      <c r="S33" s="8">
        <f>Q33*0.25</f>
        <v>0</v>
      </c>
      <c r="T33" s="9"/>
      <c r="U33" s="10">
        <f t="shared" si="9"/>
        <v>30</v>
      </c>
      <c r="V33" s="34"/>
      <c r="W33" s="1"/>
      <c r="X33" s="1"/>
      <c r="Y33" s="1"/>
      <c r="Z33" s="1"/>
    </row>
    <row r="34" spans="1:26" ht="15.75" customHeight="1" x14ac:dyDescent="0.25">
      <c r="A34" s="5">
        <v>30</v>
      </c>
      <c r="B34" s="2"/>
      <c r="C34" s="6">
        <v>5292</v>
      </c>
      <c r="D34" s="2"/>
      <c r="E34" s="21">
        <v>50</v>
      </c>
      <c r="F34" s="7">
        <v>0.1</v>
      </c>
      <c r="G34" s="8">
        <f t="shared" si="5"/>
        <v>5</v>
      </c>
      <c r="H34" s="3"/>
      <c r="I34" s="40"/>
      <c r="J34" s="7">
        <v>0.2</v>
      </c>
      <c r="K34" s="8">
        <f t="shared" si="6"/>
        <v>0</v>
      </c>
      <c r="L34" s="9"/>
      <c r="M34" s="21">
        <v>60</v>
      </c>
      <c r="N34" s="7">
        <v>0.2</v>
      </c>
      <c r="O34" s="8">
        <f t="shared" si="7"/>
        <v>12</v>
      </c>
      <c r="P34" s="9"/>
      <c r="Q34" s="21"/>
      <c r="R34" s="7">
        <v>0.25</v>
      </c>
      <c r="S34" s="8">
        <f t="shared" ref="S34:S38" si="10">Q34*$R$5</f>
        <v>0</v>
      </c>
      <c r="T34" s="9"/>
      <c r="U34" s="10">
        <f t="shared" si="9"/>
        <v>17</v>
      </c>
      <c r="V34" s="34"/>
      <c r="W34" s="1"/>
      <c r="X34" s="1"/>
      <c r="Y34" s="1"/>
      <c r="Z34" s="1"/>
    </row>
    <row r="35" spans="1:26" ht="15.75" customHeight="1" x14ac:dyDescent="0.25">
      <c r="A35" s="5">
        <v>31</v>
      </c>
      <c r="B35" s="2"/>
      <c r="C35" s="6">
        <v>1906</v>
      </c>
      <c r="D35" s="2"/>
      <c r="E35" s="21">
        <v>60</v>
      </c>
      <c r="F35" s="7">
        <v>0.1</v>
      </c>
      <c r="G35" s="8">
        <f t="shared" si="5"/>
        <v>6</v>
      </c>
      <c r="H35" s="3"/>
      <c r="I35" s="6">
        <v>70</v>
      </c>
      <c r="J35" s="7">
        <v>0.2</v>
      </c>
      <c r="K35" s="8">
        <f t="shared" si="6"/>
        <v>14</v>
      </c>
      <c r="L35" s="9"/>
      <c r="M35" s="21">
        <v>70</v>
      </c>
      <c r="N35" s="7">
        <v>0.2</v>
      </c>
      <c r="O35" s="8">
        <f t="shared" si="7"/>
        <v>14</v>
      </c>
      <c r="P35" s="9"/>
      <c r="Q35" s="21"/>
      <c r="R35" s="7">
        <v>0.25</v>
      </c>
      <c r="S35" s="8">
        <f t="shared" si="10"/>
        <v>0</v>
      </c>
      <c r="T35" s="9"/>
      <c r="U35" s="10">
        <f t="shared" si="9"/>
        <v>34</v>
      </c>
      <c r="V35" s="34"/>
      <c r="W35" s="1"/>
      <c r="X35" s="1"/>
      <c r="Y35" s="1"/>
      <c r="Z35" s="1"/>
    </row>
    <row r="36" spans="1:26" ht="15.75" customHeight="1" x14ac:dyDescent="0.25">
      <c r="A36" s="5">
        <v>32</v>
      </c>
      <c r="B36" s="2"/>
      <c r="C36" s="6">
        <v>4992</v>
      </c>
      <c r="D36" s="2"/>
      <c r="E36" s="21">
        <v>60</v>
      </c>
      <c r="F36" s="7">
        <v>0.1</v>
      </c>
      <c r="G36" s="8">
        <f t="shared" si="5"/>
        <v>6</v>
      </c>
      <c r="H36" s="3"/>
      <c r="I36" s="6">
        <v>90</v>
      </c>
      <c r="J36" s="7">
        <v>0.2</v>
      </c>
      <c r="K36" s="8">
        <f t="shared" si="6"/>
        <v>18</v>
      </c>
      <c r="L36" s="9"/>
      <c r="M36" s="21">
        <v>70</v>
      </c>
      <c r="N36" s="7">
        <v>0.2</v>
      </c>
      <c r="O36" s="8">
        <f t="shared" si="7"/>
        <v>14</v>
      </c>
      <c r="P36" s="9"/>
      <c r="Q36" s="21"/>
      <c r="R36" s="7">
        <v>0.25</v>
      </c>
      <c r="S36" s="8">
        <f t="shared" si="10"/>
        <v>0</v>
      </c>
      <c r="T36" s="9"/>
      <c r="U36" s="10">
        <f t="shared" si="9"/>
        <v>38</v>
      </c>
      <c r="V36" s="34"/>
      <c r="W36" s="1"/>
      <c r="X36" s="1"/>
      <c r="Y36" s="1"/>
      <c r="Z36" s="1"/>
    </row>
    <row r="37" spans="1:26" ht="15.75" customHeight="1" x14ac:dyDescent="0.25">
      <c r="A37" s="5">
        <v>33</v>
      </c>
      <c r="B37" s="2"/>
      <c r="C37" s="6">
        <v>4894</v>
      </c>
      <c r="D37" s="2"/>
      <c r="E37" s="21">
        <v>60</v>
      </c>
      <c r="F37" s="7">
        <v>0.1</v>
      </c>
      <c r="G37" s="8">
        <f t="shared" si="5"/>
        <v>6</v>
      </c>
      <c r="H37" s="3"/>
      <c r="I37" s="6">
        <v>80</v>
      </c>
      <c r="J37" s="7">
        <v>0.2</v>
      </c>
      <c r="K37" s="8">
        <f t="shared" si="6"/>
        <v>16</v>
      </c>
      <c r="L37" s="9"/>
      <c r="M37" s="21">
        <v>70</v>
      </c>
      <c r="N37" s="7">
        <v>0.2</v>
      </c>
      <c r="O37" s="8">
        <f t="shared" si="7"/>
        <v>14</v>
      </c>
      <c r="P37" s="9"/>
      <c r="Q37" s="21"/>
      <c r="R37" s="7">
        <v>0.25</v>
      </c>
      <c r="S37" s="8">
        <f t="shared" si="10"/>
        <v>0</v>
      </c>
      <c r="T37" s="9"/>
      <c r="U37" s="10">
        <f t="shared" si="9"/>
        <v>36</v>
      </c>
      <c r="V37" s="34"/>
      <c r="W37" s="1"/>
      <c r="X37" s="1"/>
      <c r="Y37" s="1"/>
      <c r="Z37" s="1"/>
    </row>
    <row r="38" spans="1:26" ht="15.75" customHeight="1" x14ac:dyDescent="0.25">
      <c r="A38" s="5">
        <v>34</v>
      </c>
      <c r="B38" s="2"/>
      <c r="C38" s="6">
        <v>9346</v>
      </c>
      <c r="D38" s="2"/>
      <c r="E38" s="21">
        <v>70</v>
      </c>
      <c r="F38" s="7">
        <v>0.1</v>
      </c>
      <c r="G38" s="8">
        <f t="shared" si="5"/>
        <v>7</v>
      </c>
      <c r="H38" s="3"/>
      <c r="I38" s="6">
        <v>80</v>
      </c>
      <c r="J38" s="7">
        <v>0.2</v>
      </c>
      <c r="K38" s="8">
        <f>I38*J38</f>
        <v>16</v>
      </c>
      <c r="L38" s="9"/>
      <c r="M38" s="21">
        <v>70</v>
      </c>
      <c r="N38" s="7">
        <v>0.2</v>
      </c>
      <c r="O38" s="8">
        <f t="shared" si="7"/>
        <v>14</v>
      </c>
      <c r="P38" s="9"/>
      <c r="Q38" s="21"/>
      <c r="R38" s="7">
        <v>0.25</v>
      </c>
      <c r="S38" s="8">
        <f t="shared" si="10"/>
        <v>0</v>
      </c>
      <c r="T38" s="9"/>
      <c r="U38" s="10">
        <f t="shared" si="9"/>
        <v>37</v>
      </c>
      <c r="V38" s="34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/>
    <row r="216" spans="1:26" ht="15.75" customHeight="1" x14ac:dyDescent="0.2"/>
    <row r="217" spans="1:26" ht="15.75" customHeight="1" x14ac:dyDescent="0.2"/>
    <row r="218" spans="1:26" ht="15.75" customHeight="1" x14ac:dyDescent="0.2"/>
    <row r="219" spans="1:26" ht="15.75" customHeight="1" x14ac:dyDescent="0.2"/>
    <row r="220" spans="1:26" ht="15.75" customHeight="1" x14ac:dyDescent="0.2"/>
    <row r="221" spans="1:26" ht="15.75" customHeight="1" x14ac:dyDescent="0.2"/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</sheetData>
  <sheetProtection algorithmName="SHA-512" hashValue="VsEubhvwmOoU5eUENS0C/P6XYNRnvndiKy9EZ/n0/OkpW4XAxaatXb3MP2sFe88HnqTdPuAohXw2uAQrLPQgnQ==" saltValue="H3JFYGHxFEdfPES85NPH0g==" spinCount="100000" sheet="1" objects="1" scenarios="1"/>
  <mergeCells count="18">
    <mergeCell ref="A1:C2"/>
    <mergeCell ref="E1:G2"/>
    <mergeCell ref="H1:O2"/>
    <mergeCell ref="A3:A4"/>
    <mergeCell ref="C3:C4"/>
    <mergeCell ref="E3:E4"/>
    <mergeCell ref="F3:F4"/>
    <mergeCell ref="O3:O4"/>
    <mergeCell ref="N3:N4"/>
    <mergeCell ref="Q3:Q4"/>
    <mergeCell ref="R3:R4"/>
    <mergeCell ref="S3:S4"/>
    <mergeCell ref="U3:U4"/>
    <mergeCell ref="G3:G4"/>
    <mergeCell ref="I3:I4"/>
    <mergeCell ref="J3:J4"/>
    <mergeCell ref="K3:K4"/>
    <mergeCell ref="M3:M4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E34E2-3762-49A1-88B5-215397FE86FE}">
  <sheetPr>
    <pageSetUpPr fitToPage="1"/>
  </sheetPr>
  <dimension ref="A1:Z893"/>
  <sheetViews>
    <sheetView topLeftCell="A6" workbookViewId="0">
      <selection activeCell="I27" sqref="I27"/>
    </sheetView>
  </sheetViews>
  <sheetFormatPr defaultColWidth="12.625" defaultRowHeight="15" customHeight="1" x14ac:dyDescent="0.2"/>
  <cols>
    <col min="1" max="1" width="8.125" customWidth="1"/>
    <col min="2" max="2" width="1.5" customWidth="1"/>
    <col min="3" max="3" width="11.125" customWidth="1"/>
    <col min="4" max="4" width="1.75" customWidth="1"/>
    <col min="5" max="5" width="13.375" customWidth="1"/>
    <col min="6" max="6" width="2" customWidth="1"/>
    <col min="7" max="7" width="13.875" customWidth="1"/>
    <col min="8" max="8" width="2" customWidth="1"/>
    <col min="9" max="9" width="12.5" customWidth="1"/>
    <col min="10" max="10" width="2" customWidth="1"/>
    <col min="11" max="11" width="11.75" customWidth="1"/>
    <col min="12" max="12" width="2" customWidth="1"/>
    <col min="13" max="13" width="11.875" customWidth="1"/>
    <col min="14" max="14" width="1.75" customWidth="1"/>
    <col min="15" max="26" width="7.75" customWidth="1"/>
  </cols>
  <sheetData>
    <row r="1" spans="1:26" x14ac:dyDescent="0.25">
      <c r="A1" s="49" t="str">
        <f>'BUS 322 M 2.30 Tests'!A1</f>
        <v>BUS 322 M 2.30</v>
      </c>
      <c r="B1" s="50"/>
      <c r="C1" s="50"/>
      <c r="D1" s="1"/>
      <c r="E1" s="53">
        <f>'BUS 322 M 2.30 Tests'!E1:G2</f>
        <v>45400</v>
      </c>
      <c r="F1" s="50"/>
      <c r="G1" s="50"/>
      <c r="H1" s="1"/>
      <c r="I1" s="60" t="s">
        <v>13</v>
      </c>
      <c r="J1" s="61"/>
      <c r="K1" s="61"/>
      <c r="L1" s="61"/>
      <c r="M1" s="61"/>
      <c r="N1" s="6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51"/>
      <c r="B2" s="52"/>
      <c r="C2" s="52"/>
      <c r="D2" s="1"/>
      <c r="E2" s="51"/>
      <c r="F2" s="52"/>
      <c r="G2" s="52"/>
      <c r="H2" s="1"/>
      <c r="I2" s="62"/>
      <c r="J2" s="63"/>
      <c r="K2" s="63"/>
      <c r="L2" s="63"/>
      <c r="M2" s="63"/>
      <c r="N2" s="6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64" t="s">
        <v>1</v>
      </c>
      <c r="B3" s="2"/>
      <c r="C3" s="65" t="s">
        <v>2</v>
      </c>
      <c r="D3" s="2"/>
      <c r="E3" s="48" t="s">
        <v>14</v>
      </c>
      <c r="F3" s="2"/>
      <c r="G3" s="48" t="s">
        <v>15</v>
      </c>
      <c r="H3" s="2"/>
      <c r="I3" s="48" t="s">
        <v>16</v>
      </c>
      <c r="J3" s="2"/>
      <c r="K3" s="48" t="s">
        <v>40</v>
      </c>
      <c r="L3" s="2"/>
      <c r="M3" s="47" t="s">
        <v>17</v>
      </c>
      <c r="N3" s="35"/>
      <c r="O3" s="1"/>
      <c r="P3" s="1"/>
      <c r="Q3" s="1"/>
      <c r="R3" s="13"/>
      <c r="S3" s="1"/>
      <c r="T3" s="1"/>
      <c r="U3" s="1"/>
      <c r="V3" s="1"/>
      <c r="W3" s="1"/>
      <c r="X3" s="1"/>
      <c r="Y3" s="1"/>
      <c r="Z3" s="1"/>
    </row>
    <row r="4" spans="1:26" ht="28.5" customHeight="1" x14ac:dyDescent="0.25">
      <c r="A4" s="45"/>
      <c r="B4" s="2"/>
      <c r="C4" s="57"/>
      <c r="D4" s="2"/>
      <c r="E4" s="46"/>
      <c r="F4" s="2"/>
      <c r="G4" s="46"/>
      <c r="H4" s="2"/>
      <c r="I4" s="46"/>
      <c r="J4" s="2"/>
      <c r="K4" s="46"/>
      <c r="L4" s="2"/>
      <c r="M4" s="46"/>
      <c r="N4" s="3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5">
        <v>1</v>
      </c>
      <c r="B5" s="2"/>
      <c r="C5" s="6" t="s">
        <v>48</v>
      </c>
      <c r="D5" s="2"/>
      <c r="E5" s="6">
        <v>70</v>
      </c>
      <c r="F5" s="2"/>
      <c r="G5" s="6">
        <v>93</v>
      </c>
      <c r="H5" s="2"/>
      <c r="I5" s="6">
        <v>97</v>
      </c>
      <c r="J5" s="2"/>
      <c r="K5" s="6"/>
      <c r="L5" s="2"/>
      <c r="M5" s="30">
        <f>(E5+G5+I5)*0.05</f>
        <v>13</v>
      </c>
      <c r="N5" s="3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5">
        <v>2</v>
      </c>
      <c r="B6" s="2"/>
      <c r="C6" s="6">
        <v>8905</v>
      </c>
      <c r="D6" s="2"/>
      <c r="E6" s="6">
        <v>93</v>
      </c>
      <c r="F6" s="2"/>
      <c r="G6" s="6">
        <v>90</v>
      </c>
      <c r="H6" s="2"/>
      <c r="I6" s="6">
        <v>93</v>
      </c>
      <c r="J6" s="2"/>
      <c r="K6" s="6"/>
      <c r="L6" s="2"/>
      <c r="M6" s="30">
        <f t="shared" ref="M6:M37" si="0">(E6+G6+I6)*0.05</f>
        <v>13.8</v>
      </c>
      <c r="N6" s="3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5">
        <v>3</v>
      </c>
      <c r="B7" s="2"/>
      <c r="C7" s="6">
        <v>8636</v>
      </c>
      <c r="D7" s="2"/>
      <c r="E7" s="6">
        <v>83</v>
      </c>
      <c r="F7" s="2"/>
      <c r="G7" s="6">
        <v>97</v>
      </c>
      <c r="H7" s="2"/>
      <c r="I7" s="6">
        <v>83</v>
      </c>
      <c r="J7" s="2"/>
      <c r="K7" s="6"/>
      <c r="L7" s="2"/>
      <c r="M7" s="30">
        <f t="shared" si="0"/>
        <v>13.15</v>
      </c>
      <c r="N7" s="3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5">
        <v>4</v>
      </c>
      <c r="B8" s="2"/>
      <c r="C8" s="6" t="s">
        <v>49</v>
      </c>
      <c r="D8" s="2"/>
      <c r="E8" s="6">
        <v>93</v>
      </c>
      <c r="F8" s="2"/>
      <c r="G8" s="6">
        <v>100</v>
      </c>
      <c r="H8" s="2"/>
      <c r="I8" s="6">
        <v>100</v>
      </c>
      <c r="J8" s="2"/>
      <c r="K8" s="6"/>
      <c r="L8" s="2"/>
      <c r="M8" s="30">
        <f>(E8+G8+I8)*0.05</f>
        <v>14.65</v>
      </c>
      <c r="N8" s="3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5">
        <v>5</v>
      </c>
      <c r="B9" s="2"/>
      <c r="C9" s="6">
        <v>7649</v>
      </c>
      <c r="D9" s="2"/>
      <c r="E9" s="37"/>
      <c r="F9" s="2"/>
      <c r="G9" s="37"/>
      <c r="H9" s="2"/>
      <c r="I9" s="37"/>
      <c r="J9" s="2"/>
      <c r="K9" s="6"/>
      <c r="L9" s="2"/>
      <c r="M9" s="30">
        <f t="shared" si="0"/>
        <v>0</v>
      </c>
      <c r="N9" s="3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5">
        <v>6</v>
      </c>
      <c r="B10" s="2"/>
      <c r="C10" s="6">
        <v>6245</v>
      </c>
      <c r="D10" s="2"/>
      <c r="E10" s="6">
        <v>60</v>
      </c>
      <c r="F10" s="2"/>
      <c r="G10" s="6">
        <v>53</v>
      </c>
      <c r="H10" s="2"/>
      <c r="I10" s="6">
        <v>70</v>
      </c>
      <c r="J10" s="2"/>
      <c r="K10" s="6"/>
      <c r="L10" s="2"/>
      <c r="M10" s="30">
        <f t="shared" si="0"/>
        <v>9.15</v>
      </c>
      <c r="N10" s="3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5">
        <v>7</v>
      </c>
      <c r="B11" s="2"/>
      <c r="C11" s="6">
        <v>8879</v>
      </c>
      <c r="D11" s="2"/>
      <c r="E11" s="37"/>
      <c r="F11" s="2"/>
      <c r="G11" s="6">
        <v>97</v>
      </c>
      <c r="H11" s="2"/>
      <c r="I11" s="6">
        <v>97</v>
      </c>
      <c r="J11" s="2"/>
      <c r="K11" s="6"/>
      <c r="L11" s="2"/>
      <c r="M11" s="30">
        <f>(K11+G11+I11)*0.05</f>
        <v>9.7000000000000011</v>
      </c>
      <c r="N11" s="36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5">
        <v>8</v>
      </c>
      <c r="B12" s="2"/>
      <c r="C12" s="6">
        <v>6903</v>
      </c>
      <c r="D12" s="2"/>
      <c r="E12" s="37"/>
      <c r="F12" s="2"/>
      <c r="G12" s="6">
        <v>63</v>
      </c>
      <c r="H12" s="2"/>
      <c r="I12" s="37"/>
      <c r="J12" s="2"/>
      <c r="K12" s="6"/>
      <c r="L12" s="2"/>
      <c r="M12" s="30">
        <f>(E12+G12+K12)*0.05</f>
        <v>3.1500000000000004</v>
      </c>
      <c r="N12" s="3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5">
        <v>9</v>
      </c>
      <c r="B13" s="2"/>
      <c r="C13" s="6">
        <v>8772</v>
      </c>
      <c r="D13" s="2"/>
      <c r="E13" s="6">
        <v>70</v>
      </c>
      <c r="F13" s="2"/>
      <c r="G13" s="41">
        <v>60</v>
      </c>
      <c r="H13" s="2"/>
      <c r="I13" s="6">
        <v>97</v>
      </c>
      <c r="J13" s="2"/>
      <c r="K13" s="6"/>
      <c r="L13" s="2"/>
      <c r="M13" s="30">
        <f t="shared" si="0"/>
        <v>11.350000000000001</v>
      </c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5">
        <v>10</v>
      </c>
      <c r="B14" s="2"/>
      <c r="C14" s="6">
        <v>7514</v>
      </c>
      <c r="D14" s="2"/>
      <c r="E14" s="37"/>
      <c r="F14" s="2"/>
      <c r="G14" s="6">
        <v>97</v>
      </c>
      <c r="H14" s="2"/>
      <c r="I14" s="6">
        <v>83</v>
      </c>
      <c r="J14" s="2"/>
      <c r="K14" s="6"/>
      <c r="L14" s="2"/>
      <c r="M14" s="30">
        <f>(E14+G14+I14)*0.05</f>
        <v>9</v>
      </c>
      <c r="N14" s="3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5">
        <v>11</v>
      </c>
      <c r="B15" s="2"/>
      <c r="C15" s="6">
        <v>9349</v>
      </c>
      <c r="D15" s="2"/>
      <c r="E15" s="6">
        <v>77</v>
      </c>
      <c r="F15" s="2"/>
      <c r="G15" s="6">
        <v>93</v>
      </c>
      <c r="H15" s="2"/>
      <c r="I15" s="6">
        <v>90</v>
      </c>
      <c r="J15" s="2"/>
      <c r="K15" s="6"/>
      <c r="L15" s="2"/>
      <c r="M15" s="30">
        <f>(E15+G15+I15)*0.05</f>
        <v>13</v>
      </c>
      <c r="N15" s="3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>
        <v>12</v>
      </c>
      <c r="B16" s="11"/>
      <c r="C16" s="6" t="s">
        <v>50</v>
      </c>
      <c r="D16" s="11"/>
      <c r="E16" s="6">
        <v>83</v>
      </c>
      <c r="F16" s="11"/>
      <c r="G16" s="6">
        <v>97</v>
      </c>
      <c r="H16" s="2"/>
      <c r="I16" s="37"/>
      <c r="J16" s="11"/>
      <c r="K16" s="6"/>
      <c r="L16" s="11"/>
      <c r="M16" s="30">
        <f>(E16+G16+I16)*0.05</f>
        <v>9</v>
      </c>
      <c r="N16" s="3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>
        <v>13</v>
      </c>
      <c r="B17" s="2"/>
      <c r="C17" s="6">
        <v>6756</v>
      </c>
      <c r="D17" s="2"/>
      <c r="E17" s="6">
        <v>67</v>
      </c>
      <c r="F17" s="2"/>
      <c r="G17" s="6">
        <v>100</v>
      </c>
      <c r="H17" s="2"/>
      <c r="I17" s="37"/>
      <c r="J17" s="2"/>
      <c r="K17" s="6"/>
      <c r="L17" s="2"/>
      <c r="M17" s="30">
        <f t="shared" si="0"/>
        <v>8.35</v>
      </c>
      <c r="N17" s="3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5">
        <v>14</v>
      </c>
      <c r="B18" s="2"/>
      <c r="C18" s="6">
        <v>6607</v>
      </c>
      <c r="D18" s="2"/>
      <c r="E18" s="41">
        <v>100</v>
      </c>
      <c r="F18" s="2"/>
      <c r="G18" s="6">
        <v>100</v>
      </c>
      <c r="H18" s="2"/>
      <c r="I18" s="6">
        <v>100</v>
      </c>
      <c r="J18" s="2"/>
      <c r="K18" s="6"/>
      <c r="L18" s="2"/>
      <c r="M18" s="30">
        <f t="shared" si="0"/>
        <v>15</v>
      </c>
      <c r="N18" s="36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5">
        <v>15</v>
      </c>
      <c r="B19" s="2"/>
      <c r="C19" s="6">
        <v>8044</v>
      </c>
      <c r="D19" s="2"/>
      <c r="E19" s="41">
        <v>97</v>
      </c>
      <c r="F19" s="2"/>
      <c r="G19" s="6">
        <v>93</v>
      </c>
      <c r="H19" s="2"/>
      <c r="I19" s="6">
        <v>83</v>
      </c>
      <c r="J19" s="2"/>
      <c r="K19" s="6"/>
      <c r="L19" s="2"/>
      <c r="M19" s="30">
        <f>(E19+G19+I19)*0.05</f>
        <v>13.65</v>
      </c>
      <c r="N19" s="3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5">
        <v>16</v>
      </c>
      <c r="B20" s="2"/>
      <c r="C20" s="6">
        <v>9166</v>
      </c>
      <c r="D20" s="2"/>
      <c r="E20" s="6">
        <v>87</v>
      </c>
      <c r="F20" s="2"/>
      <c r="G20" s="6">
        <v>100</v>
      </c>
      <c r="H20" s="2"/>
      <c r="I20" s="6">
        <v>97</v>
      </c>
      <c r="J20" s="2"/>
      <c r="K20" s="6"/>
      <c r="L20" s="2"/>
      <c r="M20" s="30">
        <f t="shared" si="0"/>
        <v>14.200000000000001</v>
      </c>
      <c r="N20" s="3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>
        <v>17</v>
      </c>
      <c r="B21" s="2"/>
      <c r="C21" s="6">
        <v>3731</v>
      </c>
      <c r="D21" s="2"/>
      <c r="E21" s="41">
        <v>100</v>
      </c>
      <c r="F21" s="2"/>
      <c r="G21" s="6">
        <v>100</v>
      </c>
      <c r="H21" s="2"/>
      <c r="I21" s="6">
        <v>93</v>
      </c>
      <c r="J21" s="2"/>
      <c r="K21" s="6"/>
      <c r="L21" s="2"/>
      <c r="M21" s="30">
        <f>(E21+G21+I21)*0.05</f>
        <v>14.65</v>
      </c>
      <c r="N21" s="36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>
        <v>18</v>
      </c>
      <c r="B22" s="2"/>
      <c r="C22" s="6">
        <v>8199</v>
      </c>
      <c r="D22" s="2"/>
      <c r="E22" s="6">
        <v>83</v>
      </c>
      <c r="F22" s="2"/>
      <c r="G22" s="6">
        <v>93</v>
      </c>
      <c r="H22" s="2"/>
      <c r="I22" s="6">
        <v>83</v>
      </c>
      <c r="J22" s="2"/>
      <c r="K22" s="6"/>
      <c r="L22" s="9"/>
      <c r="M22" s="30">
        <f>(E22+G22+I22)*0.05</f>
        <v>12.950000000000001</v>
      </c>
      <c r="N22" s="3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>
        <v>19</v>
      </c>
      <c r="B23" s="2"/>
      <c r="C23" s="6">
        <v>2696</v>
      </c>
      <c r="D23" s="2"/>
      <c r="E23" s="37"/>
      <c r="F23" s="2"/>
      <c r="G23" s="6">
        <v>40</v>
      </c>
      <c r="H23" s="2"/>
      <c r="I23" s="37"/>
      <c r="J23" s="2"/>
      <c r="K23" s="6"/>
      <c r="L23" s="9"/>
      <c r="M23" s="30">
        <f>(E23+G23+I23)*0.05</f>
        <v>2</v>
      </c>
      <c r="N23" s="3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>
        <v>20</v>
      </c>
      <c r="B24" s="2"/>
      <c r="C24" s="6">
        <v>5628</v>
      </c>
      <c r="D24" s="2"/>
      <c r="E24" s="6">
        <v>87</v>
      </c>
      <c r="F24" s="2"/>
      <c r="G24" s="6">
        <v>97</v>
      </c>
      <c r="H24" s="2"/>
      <c r="I24" s="6">
        <v>97</v>
      </c>
      <c r="J24" s="2"/>
      <c r="K24" s="6"/>
      <c r="L24" s="9"/>
      <c r="M24" s="30">
        <f t="shared" si="0"/>
        <v>14.05</v>
      </c>
      <c r="N24" s="3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>
        <v>21</v>
      </c>
      <c r="B25" s="2"/>
      <c r="C25" s="6">
        <v>3246</v>
      </c>
      <c r="D25" s="2"/>
      <c r="E25" s="37"/>
      <c r="F25" s="2"/>
      <c r="G25" s="6">
        <v>57</v>
      </c>
      <c r="H25" s="2"/>
      <c r="I25" s="37"/>
      <c r="J25" s="2"/>
      <c r="K25" s="6"/>
      <c r="L25" s="9"/>
      <c r="M25" s="30">
        <f>(E25+G25+I25)*0.05</f>
        <v>2.85</v>
      </c>
      <c r="N25" s="3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>
        <v>22</v>
      </c>
      <c r="B26" s="2"/>
      <c r="C26" s="6">
        <v>6011</v>
      </c>
      <c r="D26" s="2"/>
      <c r="E26" s="6">
        <v>83</v>
      </c>
      <c r="F26" s="2"/>
      <c r="G26" s="6">
        <v>57</v>
      </c>
      <c r="H26" s="2"/>
      <c r="I26" s="6">
        <v>47</v>
      </c>
      <c r="J26" s="2"/>
      <c r="K26" s="6"/>
      <c r="L26" s="9"/>
      <c r="M26" s="30">
        <f>(E26+G26+I26)*0.05</f>
        <v>9.35</v>
      </c>
      <c r="N26" s="3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>
        <v>23</v>
      </c>
      <c r="B27" s="2"/>
      <c r="C27" s="6">
        <v>9188</v>
      </c>
      <c r="D27" s="2"/>
      <c r="E27" s="6">
        <v>77</v>
      </c>
      <c r="F27" s="2"/>
      <c r="G27" s="41">
        <v>67</v>
      </c>
      <c r="H27" s="2"/>
      <c r="I27" s="41">
        <v>87</v>
      </c>
      <c r="J27" s="2"/>
      <c r="K27" s="6"/>
      <c r="L27" s="9"/>
      <c r="M27" s="30">
        <f t="shared" si="0"/>
        <v>11.55</v>
      </c>
      <c r="N27" s="3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>
        <v>24</v>
      </c>
      <c r="B28" s="2"/>
      <c r="C28" s="6">
        <v>5368</v>
      </c>
      <c r="D28" s="2"/>
      <c r="E28" s="6">
        <v>53</v>
      </c>
      <c r="F28" s="2"/>
      <c r="G28" s="6">
        <v>83</v>
      </c>
      <c r="H28" s="2"/>
      <c r="I28" s="6">
        <v>40</v>
      </c>
      <c r="J28" s="2"/>
      <c r="K28" s="6"/>
      <c r="L28" s="9"/>
      <c r="M28" s="30">
        <f t="shared" si="0"/>
        <v>8.8000000000000007</v>
      </c>
      <c r="N28" s="36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>
        <v>25</v>
      </c>
      <c r="B29" s="2"/>
      <c r="C29" s="6">
        <v>2603</v>
      </c>
      <c r="D29" s="2"/>
      <c r="E29" s="6">
        <v>87</v>
      </c>
      <c r="F29" s="2"/>
      <c r="G29" s="6">
        <v>97</v>
      </c>
      <c r="H29" s="2"/>
      <c r="I29" s="6">
        <v>87</v>
      </c>
      <c r="J29" s="2"/>
      <c r="K29" s="6"/>
      <c r="L29" s="9"/>
      <c r="M29" s="30">
        <f>(E29+G29+I29)*0.05</f>
        <v>13.55</v>
      </c>
      <c r="N29" s="3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>
        <v>26</v>
      </c>
      <c r="B30" s="2"/>
      <c r="C30" s="6">
        <v>3700</v>
      </c>
      <c r="D30" s="2"/>
      <c r="E30" s="6">
        <v>80</v>
      </c>
      <c r="F30" s="2"/>
      <c r="G30" s="6">
        <v>87</v>
      </c>
      <c r="H30" s="2"/>
      <c r="I30" s="37"/>
      <c r="J30" s="2"/>
      <c r="K30" s="6"/>
      <c r="L30" s="9"/>
      <c r="M30" s="30">
        <f>(E30+G30+I30)*0.05</f>
        <v>8.35</v>
      </c>
      <c r="N30" s="3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>
        <v>27</v>
      </c>
      <c r="B31" s="2"/>
      <c r="C31" s="6">
        <v>1110</v>
      </c>
      <c r="D31" s="2"/>
      <c r="E31" s="6">
        <v>67</v>
      </c>
      <c r="F31" s="2"/>
      <c r="G31" s="6">
        <v>97</v>
      </c>
      <c r="H31" s="2"/>
      <c r="I31" s="41">
        <v>93</v>
      </c>
      <c r="J31" s="2"/>
      <c r="K31" s="6"/>
      <c r="L31" s="9"/>
      <c r="M31" s="30">
        <f t="shared" si="0"/>
        <v>12.850000000000001</v>
      </c>
      <c r="N31" s="36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>
        <v>28</v>
      </c>
      <c r="B32" s="2"/>
      <c r="C32" s="6">
        <v>7682</v>
      </c>
      <c r="D32" s="2"/>
      <c r="E32" s="6">
        <v>77</v>
      </c>
      <c r="F32" s="2"/>
      <c r="G32" s="6">
        <v>63</v>
      </c>
      <c r="H32" s="2"/>
      <c r="I32" s="6">
        <v>90</v>
      </c>
      <c r="J32" s="2"/>
      <c r="K32" s="6"/>
      <c r="L32" s="9"/>
      <c r="M32" s="30">
        <f t="shared" si="0"/>
        <v>11.5</v>
      </c>
      <c r="N32" s="36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>
        <v>29</v>
      </c>
      <c r="B33" s="11"/>
      <c r="C33" s="6">
        <v>5279</v>
      </c>
      <c r="D33" s="11"/>
      <c r="E33" s="37"/>
      <c r="F33" s="2"/>
      <c r="G33" s="37"/>
      <c r="H33" s="2"/>
      <c r="I33" s="6">
        <v>83</v>
      </c>
      <c r="J33" s="2"/>
      <c r="K33" s="6"/>
      <c r="L33" s="9"/>
      <c r="M33" s="30">
        <f>(E33+G33+I33)*0.05</f>
        <v>4.1500000000000004</v>
      </c>
      <c r="N33" s="36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>
        <v>30</v>
      </c>
      <c r="B34" s="2"/>
      <c r="C34" s="6">
        <v>5292</v>
      </c>
      <c r="D34" s="2"/>
      <c r="E34" s="37"/>
      <c r="F34" s="2"/>
      <c r="G34" s="6">
        <v>40</v>
      </c>
      <c r="H34" s="2"/>
      <c r="I34" s="37"/>
      <c r="J34" s="2"/>
      <c r="K34" s="6"/>
      <c r="L34" s="9"/>
      <c r="M34" s="30">
        <f t="shared" si="0"/>
        <v>2</v>
      </c>
      <c r="N34" s="36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>
        <v>31</v>
      </c>
      <c r="B35" s="2"/>
      <c r="C35" s="6">
        <v>1906</v>
      </c>
      <c r="D35" s="2"/>
      <c r="E35" s="6">
        <v>70</v>
      </c>
      <c r="F35" s="2"/>
      <c r="G35" s="6">
        <v>100</v>
      </c>
      <c r="H35" s="2"/>
      <c r="I35" s="41">
        <v>73</v>
      </c>
      <c r="J35" s="2"/>
      <c r="K35" s="6"/>
      <c r="L35" s="9"/>
      <c r="M35" s="30">
        <f t="shared" si="0"/>
        <v>12.15</v>
      </c>
      <c r="N35" s="36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>
        <v>32</v>
      </c>
      <c r="B36" s="2"/>
      <c r="C36" s="6">
        <v>4992</v>
      </c>
      <c r="D36" s="2"/>
      <c r="E36" s="6">
        <v>73</v>
      </c>
      <c r="F36" s="2"/>
      <c r="G36" s="6">
        <v>67</v>
      </c>
      <c r="H36" s="2"/>
      <c r="I36" s="41">
        <v>77</v>
      </c>
      <c r="J36" s="2"/>
      <c r="K36" s="6"/>
      <c r="L36" s="9"/>
      <c r="M36" s="30">
        <f>(E36+G36+I36)*0.05</f>
        <v>10.850000000000001</v>
      </c>
      <c r="N36" s="36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>
        <v>33</v>
      </c>
      <c r="B37" s="2"/>
      <c r="C37" s="6">
        <v>4894</v>
      </c>
      <c r="D37" s="2"/>
      <c r="E37" s="6">
        <v>77</v>
      </c>
      <c r="F37" s="2"/>
      <c r="G37" s="6">
        <v>100</v>
      </c>
      <c r="H37" s="2"/>
      <c r="I37" s="6">
        <v>93</v>
      </c>
      <c r="J37" s="2"/>
      <c r="K37" s="6"/>
      <c r="L37" s="9"/>
      <c r="M37" s="30">
        <f t="shared" si="0"/>
        <v>13.5</v>
      </c>
      <c r="N37" s="36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>
        <v>34</v>
      </c>
      <c r="B38" s="2"/>
      <c r="C38" s="6">
        <v>9346</v>
      </c>
      <c r="D38" s="2"/>
      <c r="E38" s="6">
        <v>77</v>
      </c>
      <c r="F38" s="2"/>
      <c r="G38" s="6">
        <v>47</v>
      </c>
      <c r="H38" s="2"/>
      <c r="I38" s="6">
        <v>83</v>
      </c>
      <c r="J38" s="2"/>
      <c r="K38" s="6"/>
      <c r="L38" s="9"/>
      <c r="M38" s="30">
        <f>(E38+G38+I38)*0.05</f>
        <v>10.350000000000001</v>
      </c>
      <c r="N38" s="36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/>
    <row r="221" spans="1:26" ht="15.75" customHeight="1" x14ac:dyDescent="0.2"/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</sheetData>
  <sheetProtection algorithmName="SHA-512" hashValue="7TLa4HzNMUtG9qp0NwNXzuTIP053ItdXmHTTno6lJm6VLyP/Oxgbj1AR5k4Z6goOHLrM5Nm46DKJ/cO8mls1jQ==" saltValue="bRTNWtpBCEi7jcALw6P5yQ==" spinCount="100000" sheet="1" objects="1" scenarios="1"/>
  <mergeCells count="10">
    <mergeCell ref="A1:C2"/>
    <mergeCell ref="E1:G2"/>
    <mergeCell ref="I1:N2"/>
    <mergeCell ref="A3:A4"/>
    <mergeCell ref="C3:C4"/>
    <mergeCell ref="E3:E4"/>
    <mergeCell ref="G3:G4"/>
    <mergeCell ref="I3:I4"/>
    <mergeCell ref="K3:K4"/>
    <mergeCell ref="M3:M4"/>
  </mergeCells>
  <pageMargins left="0.7" right="0.7" top="0.75" bottom="0.75" header="0" footer="0"/>
  <pageSetup scale="1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893"/>
  <sheetViews>
    <sheetView topLeftCell="A2" workbookViewId="0">
      <selection activeCell="A39" sqref="A39:L44"/>
    </sheetView>
  </sheetViews>
  <sheetFormatPr defaultColWidth="12.625" defaultRowHeight="15" customHeight="1" x14ac:dyDescent="0.2"/>
  <cols>
    <col min="1" max="1" width="8.125" customWidth="1"/>
    <col min="2" max="2" width="1.5" customWidth="1"/>
    <col min="3" max="3" width="11.125" customWidth="1"/>
    <col min="4" max="4" width="1.75" customWidth="1"/>
    <col min="5" max="7" width="13.375" customWidth="1"/>
    <col min="8" max="8" width="2" customWidth="1"/>
    <col min="9" max="9" width="13.875" customWidth="1"/>
    <col min="10" max="10" width="2" customWidth="1"/>
    <col min="11" max="11" width="11.875" customWidth="1"/>
    <col min="12" max="12" width="1.75" customWidth="1"/>
    <col min="13" max="24" width="7.75" customWidth="1"/>
  </cols>
  <sheetData>
    <row r="1" spans="1:24" x14ac:dyDescent="0.25">
      <c r="A1" s="49" t="str">
        <f>'BUS 322 M 2.30 Tests'!A1</f>
        <v>BUS 322 M 2.30</v>
      </c>
      <c r="B1" s="50"/>
      <c r="C1" s="50"/>
      <c r="D1" s="1"/>
      <c r="E1" s="53">
        <f>'BUS 322 M 2.30 Tests'!E1:G2</f>
        <v>45400</v>
      </c>
      <c r="F1" s="66"/>
      <c r="G1" s="66"/>
      <c r="H1" s="50"/>
      <c r="I1" s="50"/>
      <c r="J1" s="1"/>
      <c r="K1" s="67" t="s">
        <v>38</v>
      </c>
      <c r="L1" s="6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51"/>
      <c r="B2" s="52"/>
      <c r="C2" s="52"/>
      <c r="D2" s="1"/>
      <c r="E2" s="51"/>
      <c r="F2" s="51"/>
      <c r="G2" s="51"/>
      <c r="H2" s="52"/>
      <c r="I2" s="52"/>
      <c r="J2" s="1"/>
      <c r="K2" s="68"/>
      <c r="L2" s="6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4.25" customHeight="1" x14ac:dyDescent="0.25">
      <c r="A3" s="64" t="s">
        <v>1</v>
      </c>
      <c r="B3" s="2"/>
      <c r="C3" s="65" t="s">
        <v>2</v>
      </c>
      <c r="D3" s="2"/>
      <c r="E3" s="48" t="s">
        <v>45</v>
      </c>
      <c r="F3" s="48" t="s">
        <v>43</v>
      </c>
      <c r="G3" s="48" t="s">
        <v>44</v>
      </c>
      <c r="H3" s="2"/>
      <c r="I3" s="48" t="s">
        <v>22</v>
      </c>
      <c r="J3" s="2"/>
      <c r="K3" s="47" t="s">
        <v>37</v>
      </c>
      <c r="L3" s="2"/>
      <c r="M3" s="1"/>
      <c r="N3" s="1"/>
      <c r="O3" s="1"/>
      <c r="P3" s="13"/>
      <c r="Q3" s="1"/>
      <c r="R3" s="1"/>
      <c r="S3" s="1"/>
      <c r="T3" s="1"/>
      <c r="U3" s="1"/>
      <c r="V3" s="1"/>
      <c r="W3" s="1"/>
      <c r="X3" s="1"/>
    </row>
    <row r="4" spans="1:24" ht="28.5" customHeight="1" x14ac:dyDescent="0.25">
      <c r="A4" s="45"/>
      <c r="B4" s="2"/>
      <c r="C4" s="57"/>
      <c r="D4" s="2"/>
      <c r="E4" s="46"/>
      <c r="F4" s="46"/>
      <c r="G4" s="46"/>
      <c r="H4" s="2"/>
      <c r="I4" s="46"/>
      <c r="J4" s="2"/>
      <c r="K4" s="46"/>
      <c r="L4" s="2"/>
      <c r="M4" s="1">
        <v>15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x14ac:dyDescent="0.25">
      <c r="A5" s="5">
        <v>1</v>
      </c>
      <c r="B5" s="2"/>
      <c r="C5" s="6" t="s">
        <v>48</v>
      </c>
      <c r="D5" s="2"/>
      <c r="E5" s="22"/>
      <c r="F5" s="22"/>
      <c r="G5" s="22"/>
      <c r="H5" s="2"/>
      <c r="I5" s="7">
        <f>G5/$M$4</f>
        <v>0</v>
      </c>
      <c r="J5" s="2"/>
      <c r="K5" s="14">
        <f>$M$6*I5</f>
        <v>0</v>
      </c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x14ac:dyDescent="0.25">
      <c r="A6" s="5">
        <v>2</v>
      </c>
      <c r="B6" s="2"/>
      <c r="C6" s="6">
        <v>8905</v>
      </c>
      <c r="D6" s="2"/>
      <c r="E6" s="22"/>
      <c r="F6" s="22"/>
      <c r="G6" s="22"/>
      <c r="H6" s="2"/>
      <c r="I6" s="7">
        <f t="shared" ref="I6:I38" si="0">G6/$M$4</f>
        <v>0</v>
      </c>
      <c r="J6" s="2"/>
      <c r="K6" s="14">
        <f t="shared" ref="K6:K38" si="1">$M$6*I6</f>
        <v>0</v>
      </c>
      <c r="L6" s="2"/>
      <c r="M6" s="1">
        <v>10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x14ac:dyDescent="0.25">
      <c r="A7" s="5">
        <v>3</v>
      </c>
      <c r="B7" s="2"/>
      <c r="C7" s="6">
        <v>8636</v>
      </c>
      <c r="D7" s="2"/>
      <c r="E7" s="22"/>
      <c r="F7" s="22"/>
      <c r="G7" s="22"/>
      <c r="H7" s="2"/>
      <c r="I7" s="7">
        <f t="shared" si="0"/>
        <v>0</v>
      </c>
      <c r="J7" s="2"/>
      <c r="K7" s="14">
        <f t="shared" si="1"/>
        <v>0</v>
      </c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5">
        <v>4</v>
      </c>
      <c r="B8" s="2"/>
      <c r="C8" s="6" t="s">
        <v>49</v>
      </c>
      <c r="D8" s="2"/>
      <c r="E8" s="22"/>
      <c r="F8" s="22"/>
      <c r="G8" s="22"/>
      <c r="H8" s="2"/>
      <c r="I8" s="7">
        <f t="shared" si="0"/>
        <v>0</v>
      </c>
      <c r="J8" s="2"/>
      <c r="K8" s="14">
        <f t="shared" si="1"/>
        <v>0</v>
      </c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5">
        <v>5</v>
      </c>
      <c r="B9" s="2"/>
      <c r="C9" s="6">
        <v>7649</v>
      </c>
      <c r="D9" s="2"/>
      <c r="E9" s="22"/>
      <c r="F9" s="22"/>
      <c r="G9" s="22"/>
      <c r="H9" s="2"/>
      <c r="I9" s="7">
        <f t="shared" si="0"/>
        <v>0</v>
      </c>
      <c r="J9" s="2"/>
      <c r="K9" s="14">
        <f t="shared" si="1"/>
        <v>0</v>
      </c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x14ac:dyDescent="0.25">
      <c r="A10" s="5">
        <v>6</v>
      </c>
      <c r="B10" s="2"/>
      <c r="C10" s="6">
        <v>6245</v>
      </c>
      <c r="D10" s="2"/>
      <c r="E10" s="22"/>
      <c r="F10" s="22"/>
      <c r="G10" s="22"/>
      <c r="H10" s="2"/>
      <c r="I10" s="7">
        <f t="shared" si="0"/>
        <v>0</v>
      </c>
      <c r="J10" s="2"/>
      <c r="K10" s="14">
        <f t="shared" si="1"/>
        <v>0</v>
      </c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25">
      <c r="A11" s="5">
        <v>7</v>
      </c>
      <c r="B11" s="2"/>
      <c r="C11" s="6">
        <v>8879</v>
      </c>
      <c r="D11" s="2"/>
      <c r="E11" s="22"/>
      <c r="F11" s="22"/>
      <c r="G11" s="22"/>
      <c r="H11" s="2"/>
      <c r="I11" s="7">
        <f t="shared" si="0"/>
        <v>0</v>
      </c>
      <c r="J11" s="2"/>
      <c r="K11" s="14">
        <f t="shared" si="1"/>
        <v>0</v>
      </c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5">
        <v>8</v>
      </c>
      <c r="B12" s="2"/>
      <c r="C12" s="6">
        <v>6903</v>
      </c>
      <c r="D12" s="2"/>
      <c r="E12" s="22"/>
      <c r="F12" s="22"/>
      <c r="G12" s="22"/>
      <c r="H12" s="2"/>
      <c r="I12" s="7">
        <f t="shared" si="0"/>
        <v>0</v>
      </c>
      <c r="J12" s="2"/>
      <c r="K12" s="14">
        <f t="shared" si="1"/>
        <v>0</v>
      </c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25">
      <c r="A13" s="5">
        <v>9</v>
      </c>
      <c r="B13" s="2"/>
      <c r="C13" s="6">
        <v>8772</v>
      </c>
      <c r="D13" s="2"/>
      <c r="E13" s="22"/>
      <c r="F13" s="22"/>
      <c r="G13" s="22"/>
      <c r="H13" s="2"/>
      <c r="I13" s="7">
        <f t="shared" si="0"/>
        <v>0</v>
      </c>
      <c r="J13" s="2"/>
      <c r="K13" s="14">
        <f t="shared" si="1"/>
        <v>0</v>
      </c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25">
      <c r="A14" s="5">
        <v>10</v>
      </c>
      <c r="B14" s="2"/>
      <c r="C14" s="6">
        <v>7514</v>
      </c>
      <c r="D14" s="2"/>
      <c r="E14" s="22"/>
      <c r="F14" s="22"/>
      <c r="G14" s="22"/>
      <c r="H14" s="2"/>
      <c r="I14" s="7">
        <f t="shared" si="0"/>
        <v>0</v>
      </c>
      <c r="J14" s="2"/>
      <c r="K14" s="14">
        <f t="shared" si="1"/>
        <v>0</v>
      </c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x14ac:dyDescent="0.25">
      <c r="A15" s="5">
        <v>11</v>
      </c>
      <c r="B15" s="2"/>
      <c r="C15" s="6">
        <v>9349</v>
      </c>
      <c r="D15" s="2"/>
      <c r="E15" s="22"/>
      <c r="F15" s="22"/>
      <c r="G15" s="22"/>
      <c r="H15" s="2"/>
      <c r="I15" s="7">
        <f t="shared" si="0"/>
        <v>0</v>
      </c>
      <c r="J15" s="2"/>
      <c r="K15" s="14">
        <f t="shared" si="1"/>
        <v>0</v>
      </c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x14ac:dyDescent="0.25">
      <c r="A16" s="5">
        <v>12</v>
      </c>
      <c r="B16" s="11"/>
      <c r="C16" s="6" t="s">
        <v>50</v>
      </c>
      <c r="D16" s="11"/>
      <c r="E16" s="22"/>
      <c r="F16" s="22"/>
      <c r="G16" s="22"/>
      <c r="H16" s="11"/>
      <c r="I16" s="7">
        <f t="shared" si="0"/>
        <v>0</v>
      </c>
      <c r="J16" s="11"/>
      <c r="K16" s="14">
        <f t="shared" si="1"/>
        <v>0</v>
      </c>
      <c r="L16" s="1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x14ac:dyDescent="0.25">
      <c r="A17" s="5">
        <v>13</v>
      </c>
      <c r="B17" s="2"/>
      <c r="C17" s="6">
        <v>6756</v>
      </c>
      <c r="D17" s="2"/>
      <c r="E17" s="22"/>
      <c r="F17" s="22"/>
      <c r="G17" s="22"/>
      <c r="H17" s="2"/>
      <c r="I17" s="7">
        <f t="shared" si="0"/>
        <v>0</v>
      </c>
      <c r="J17" s="2"/>
      <c r="K17" s="14">
        <f t="shared" si="1"/>
        <v>0</v>
      </c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5">
        <v>14</v>
      </c>
      <c r="B18" s="2"/>
      <c r="C18" s="6">
        <v>6607</v>
      </c>
      <c r="D18" s="2"/>
      <c r="E18" s="22"/>
      <c r="F18" s="22"/>
      <c r="G18" s="22"/>
      <c r="H18" s="2"/>
      <c r="I18" s="7">
        <f t="shared" si="0"/>
        <v>0</v>
      </c>
      <c r="J18" s="2"/>
      <c r="K18" s="14">
        <f t="shared" si="1"/>
        <v>0</v>
      </c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5">
        <v>15</v>
      </c>
      <c r="B19" s="2"/>
      <c r="C19" s="6">
        <v>8044</v>
      </c>
      <c r="D19" s="2"/>
      <c r="E19" s="22"/>
      <c r="F19" s="22"/>
      <c r="G19" s="22"/>
      <c r="H19" s="2"/>
      <c r="I19" s="7">
        <f t="shared" si="0"/>
        <v>0</v>
      </c>
      <c r="J19" s="2"/>
      <c r="K19" s="14">
        <f t="shared" si="1"/>
        <v>0</v>
      </c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5">
        <v>16</v>
      </c>
      <c r="B20" s="2"/>
      <c r="C20" s="6">
        <v>9166</v>
      </c>
      <c r="D20" s="2"/>
      <c r="E20" s="22"/>
      <c r="F20" s="22"/>
      <c r="G20" s="22"/>
      <c r="H20" s="2"/>
      <c r="I20" s="7">
        <f t="shared" si="0"/>
        <v>0</v>
      </c>
      <c r="J20" s="2"/>
      <c r="K20" s="14">
        <f t="shared" si="1"/>
        <v>0</v>
      </c>
      <c r="L20" s="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5">
      <c r="A21" s="5">
        <v>17</v>
      </c>
      <c r="B21" s="2"/>
      <c r="C21" s="6">
        <v>3731</v>
      </c>
      <c r="D21" s="2"/>
      <c r="E21" s="22"/>
      <c r="F21" s="22"/>
      <c r="G21" s="22"/>
      <c r="H21" s="2"/>
      <c r="I21" s="7">
        <f t="shared" si="0"/>
        <v>0</v>
      </c>
      <c r="J21" s="2"/>
      <c r="K21" s="14">
        <f t="shared" si="1"/>
        <v>0</v>
      </c>
      <c r="L21" s="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5">
      <c r="A22" s="5">
        <v>18</v>
      </c>
      <c r="B22" s="2"/>
      <c r="C22" s="6">
        <v>8199</v>
      </c>
      <c r="D22" s="2"/>
      <c r="E22" s="22"/>
      <c r="F22" s="22"/>
      <c r="G22" s="22"/>
      <c r="H22" s="2"/>
      <c r="I22" s="7">
        <f t="shared" si="0"/>
        <v>0</v>
      </c>
      <c r="J22" s="3"/>
      <c r="K22" s="14">
        <f t="shared" si="1"/>
        <v>0</v>
      </c>
      <c r="L22" s="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5">
      <c r="A23" s="5">
        <v>19</v>
      </c>
      <c r="B23" s="2"/>
      <c r="C23" s="6">
        <v>2696</v>
      </c>
      <c r="D23" s="2"/>
      <c r="E23" s="22"/>
      <c r="F23" s="22"/>
      <c r="G23" s="22"/>
      <c r="H23" s="2"/>
      <c r="I23" s="7">
        <f t="shared" si="0"/>
        <v>0</v>
      </c>
      <c r="J23" s="3"/>
      <c r="K23" s="14">
        <f t="shared" si="1"/>
        <v>0</v>
      </c>
      <c r="L23" s="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5">
      <c r="A24" s="5">
        <v>20</v>
      </c>
      <c r="B24" s="2"/>
      <c r="C24" s="6">
        <v>5628</v>
      </c>
      <c r="D24" s="2"/>
      <c r="E24" s="22"/>
      <c r="F24" s="22"/>
      <c r="G24" s="22"/>
      <c r="H24" s="2"/>
      <c r="I24" s="7">
        <f t="shared" si="0"/>
        <v>0</v>
      </c>
      <c r="J24" s="3"/>
      <c r="K24" s="14">
        <f t="shared" si="1"/>
        <v>0</v>
      </c>
      <c r="L24" s="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5">
      <c r="A25" s="5">
        <v>21</v>
      </c>
      <c r="B25" s="2"/>
      <c r="C25" s="6">
        <v>3246</v>
      </c>
      <c r="D25" s="2"/>
      <c r="E25" s="22"/>
      <c r="F25" s="22"/>
      <c r="G25" s="22"/>
      <c r="H25" s="2"/>
      <c r="I25" s="7">
        <f t="shared" si="0"/>
        <v>0</v>
      </c>
      <c r="J25" s="3"/>
      <c r="K25" s="14">
        <f t="shared" si="1"/>
        <v>0</v>
      </c>
      <c r="L25" s="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5">
      <c r="A26" s="5">
        <v>22</v>
      </c>
      <c r="B26" s="2"/>
      <c r="C26" s="6">
        <v>6011</v>
      </c>
      <c r="D26" s="2"/>
      <c r="E26" s="22"/>
      <c r="F26" s="22"/>
      <c r="G26" s="22"/>
      <c r="H26" s="2"/>
      <c r="I26" s="7">
        <f t="shared" si="0"/>
        <v>0</v>
      </c>
      <c r="J26" s="3"/>
      <c r="K26" s="14">
        <f t="shared" si="1"/>
        <v>0</v>
      </c>
      <c r="L26" s="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5">
      <c r="A27" s="5">
        <v>23</v>
      </c>
      <c r="B27" s="2"/>
      <c r="C27" s="6">
        <v>9188</v>
      </c>
      <c r="D27" s="2"/>
      <c r="E27" s="22"/>
      <c r="F27" s="22"/>
      <c r="G27" s="22"/>
      <c r="H27" s="2"/>
      <c r="I27" s="7">
        <f t="shared" si="0"/>
        <v>0</v>
      </c>
      <c r="J27" s="3"/>
      <c r="K27" s="14">
        <f t="shared" si="1"/>
        <v>0</v>
      </c>
      <c r="L27" s="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5">
      <c r="A28" s="5">
        <v>24</v>
      </c>
      <c r="B28" s="2"/>
      <c r="C28" s="6">
        <v>5368</v>
      </c>
      <c r="D28" s="2"/>
      <c r="E28" s="22"/>
      <c r="F28" s="22"/>
      <c r="G28" s="22"/>
      <c r="H28" s="2"/>
      <c r="I28" s="7">
        <f t="shared" si="0"/>
        <v>0</v>
      </c>
      <c r="J28" s="3"/>
      <c r="K28" s="14">
        <f t="shared" si="1"/>
        <v>0</v>
      </c>
      <c r="L28" s="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5">
      <c r="A29" s="5">
        <v>25</v>
      </c>
      <c r="B29" s="2"/>
      <c r="C29" s="6">
        <v>2603</v>
      </c>
      <c r="D29" s="2"/>
      <c r="E29" s="22"/>
      <c r="F29" s="22"/>
      <c r="G29" s="22"/>
      <c r="H29" s="2"/>
      <c r="I29" s="7">
        <f t="shared" si="0"/>
        <v>0</v>
      </c>
      <c r="J29" s="3"/>
      <c r="K29" s="14">
        <f t="shared" si="1"/>
        <v>0</v>
      </c>
      <c r="L29" s="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5">
      <c r="A30" s="5">
        <v>26</v>
      </c>
      <c r="B30" s="2"/>
      <c r="C30" s="6">
        <v>3700</v>
      </c>
      <c r="D30" s="2"/>
      <c r="E30" s="22"/>
      <c r="F30" s="22"/>
      <c r="G30" s="22"/>
      <c r="H30" s="2"/>
      <c r="I30" s="7">
        <f t="shared" si="0"/>
        <v>0</v>
      </c>
      <c r="J30" s="3"/>
      <c r="K30" s="14">
        <f t="shared" si="1"/>
        <v>0</v>
      </c>
      <c r="L30" s="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5">
      <c r="A31" s="5">
        <v>27</v>
      </c>
      <c r="B31" s="2"/>
      <c r="C31" s="6">
        <v>1110</v>
      </c>
      <c r="D31" s="2"/>
      <c r="E31" s="22"/>
      <c r="F31" s="22"/>
      <c r="G31" s="22"/>
      <c r="H31" s="2"/>
      <c r="I31" s="7">
        <f t="shared" si="0"/>
        <v>0</v>
      </c>
      <c r="J31" s="3"/>
      <c r="K31" s="14">
        <f t="shared" si="1"/>
        <v>0</v>
      </c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5">
      <c r="A32" s="5">
        <v>28</v>
      </c>
      <c r="B32" s="2"/>
      <c r="C32" s="6">
        <v>7682</v>
      </c>
      <c r="D32" s="2"/>
      <c r="E32" s="22"/>
      <c r="F32" s="22"/>
      <c r="G32" s="22"/>
      <c r="H32" s="2"/>
      <c r="I32" s="7">
        <f t="shared" si="0"/>
        <v>0</v>
      </c>
      <c r="J32" s="3"/>
      <c r="K32" s="14">
        <f t="shared" si="1"/>
        <v>0</v>
      </c>
      <c r="L32" s="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5">
      <c r="A33" s="5">
        <v>29</v>
      </c>
      <c r="B33" s="11"/>
      <c r="C33" s="6">
        <v>5279</v>
      </c>
      <c r="D33" s="11"/>
      <c r="E33" s="22"/>
      <c r="F33" s="22"/>
      <c r="G33" s="22"/>
      <c r="H33" s="2"/>
      <c r="I33" s="7">
        <f t="shared" si="0"/>
        <v>0</v>
      </c>
      <c r="J33" s="3"/>
      <c r="K33" s="14">
        <f t="shared" si="1"/>
        <v>0</v>
      </c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5">
      <c r="A34" s="5">
        <v>30</v>
      </c>
      <c r="B34" s="2"/>
      <c r="C34" s="6">
        <v>5292</v>
      </c>
      <c r="D34" s="2"/>
      <c r="E34" s="22"/>
      <c r="F34" s="22"/>
      <c r="G34" s="22"/>
      <c r="H34" s="2"/>
      <c r="I34" s="7">
        <f t="shared" si="0"/>
        <v>0</v>
      </c>
      <c r="J34" s="3"/>
      <c r="K34" s="14">
        <f t="shared" si="1"/>
        <v>0</v>
      </c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5">
      <c r="A35" s="5">
        <v>31</v>
      </c>
      <c r="B35" s="2"/>
      <c r="C35" s="6">
        <v>1906</v>
      </c>
      <c r="D35" s="2"/>
      <c r="E35" s="22"/>
      <c r="F35" s="22"/>
      <c r="G35" s="22"/>
      <c r="H35" s="2"/>
      <c r="I35" s="7">
        <f t="shared" si="0"/>
        <v>0</v>
      </c>
      <c r="J35" s="3"/>
      <c r="K35" s="14">
        <f t="shared" si="1"/>
        <v>0</v>
      </c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5">
      <c r="A36" s="5">
        <v>32</v>
      </c>
      <c r="B36" s="2"/>
      <c r="C36" s="6">
        <v>4992</v>
      </c>
      <c r="D36" s="2"/>
      <c r="E36" s="22"/>
      <c r="F36" s="22"/>
      <c r="G36" s="22"/>
      <c r="H36" s="2"/>
      <c r="I36" s="7">
        <f t="shared" si="0"/>
        <v>0</v>
      </c>
      <c r="J36" s="3"/>
      <c r="K36" s="14">
        <f t="shared" si="1"/>
        <v>0</v>
      </c>
      <c r="L36" s="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5">
      <c r="A37" s="5">
        <v>33</v>
      </c>
      <c r="B37" s="2"/>
      <c r="C37" s="6">
        <v>4894</v>
      </c>
      <c r="D37" s="2"/>
      <c r="E37" s="22"/>
      <c r="F37" s="22"/>
      <c r="G37" s="22"/>
      <c r="H37" s="2"/>
      <c r="I37" s="7">
        <f t="shared" si="0"/>
        <v>0</v>
      </c>
      <c r="J37" s="3"/>
      <c r="K37" s="14">
        <f t="shared" si="1"/>
        <v>0</v>
      </c>
      <c r="L37" s="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5">
      <c r="A38" s="5">
        <v>34</v>
      </c>
      <c r="B38" s="2"/>
      <c r="C38" s="6">
        <v>9346</v>
      </c>
      <c r="D38" s="2"/>
      <c r="E38" s="22"/>
      <c r="F38" s="22"/>
      <c r="G38" s="22"/>
      <c r="H38" s="2"/>
      <c r="I38" s="7">
        <f t="shared" si="0"/>
        <v>0</v>
      </c>
      <c r="J38" s="3"/>
      <c r="K38" s="14">
        <f t="shared" si="1"/>
        <v>0</v>
      </c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4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4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4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4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4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4" ht="15.75" customHeight="1" x14ac:dyDescent="0.25">
      <c r="A45" s="1"/>
      <c r="B45" s="1"/>
      <c r="C45" s="1"/>
      <c r="D45" s="1"/>
      <c r="E45" s="1"/>
      <c r="F45" s="24"/>
      <c r="G45" s="2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5">
      <c r="A46" s="1"/>
      <c r="B46" s="1"/>
      <c r="C46" s="1"/>
      <c r="D46" s="1"/>
      <c r="E46" s="1"/>
      <c r="F46" s="24"/>
      <c r="G46" s="2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5">
      <c r="A47" s="1"/>
      <c r="B47" s="1"/>
      <c r="C47" s="1"/>
      <c r="D47" s="1"/>
      <c r="E47" s="1"/>
      <c r="F47" s="24"/>
      <c r="G47" s="2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5">
      <c r="A48" s="1"/>
      <c r="B48" s="1"/>
      <c r="C48" s="1"/>
      <c r="D48" s="1"/>
      <c r="E48" s="1"/>
      <c r="F48" s="24"/>
      <c r="G48" s="24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5">
      <c r="A49" s="1"/>
      <c r="B49" s="1"/>
      <c r="C49" s="1"/>
      <c r="D49" s="1"/>
      <c r="E49" s="1"/>
      <c r="F49" s="24"/>
      <c r="G49" s="24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5">
      <c r="A50" s="1"/>
      <c r="B50" s="1"/>
      <c r="C50" s="1"/>
      <c r="D50" s="1"/>
      <c r="E50" s="1"/>
      <c r="F50" s="24"/>
      <c r="G50" s="2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5">
      <c r="A51" s="1"/>
      <c r="B51" s="1"/>
      <c r="C51" s="1"/>
      <c r="D51" s="1"/>
      <c r="E51" s="1"/>
      <c r="F51" s="24"/>
      <c r="G51" s="24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5">
      <c r="A52" s="1"/>
      <c r="B52" s="1"/>
      <c r="C52" s="1"/>
      <c r="D52" s="1"/>
      <c r="E52" s="1"/>
      <c r="F52" s="24"/>
      <c r="G52" s="2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5">
      <c r="A53" s="1"/>
      <c r="B53" s="1"/>
      <c r="C53" s="1"/>
      <c r="D53" s="1"/>
      <c r="E53" s="1"/>
      <c r="F53" s="24"/>
      <c r="G53" s="24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5">
      <c r="A54" s="1"/>
      <c r="B54" s="1"/>
      <c r="C54" s="1"/>
      <c r="D54" s="1"/>
      <c r="E54" s="1"/>
      <c r="F54" s="24"/>
      <c r="G54" s="2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5">
      <c r="A55" s="1"/>
      <c r="B55" s="1"/>
      <c r="C55" s="1"/>
      <c r="D55" s="1"/>
      <c r="E55" s="1"/>
      <c r="F55" s="24"/>
      <c r="G55" s="24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5">
      <c r="A56" s="1"/>
      <c r="B56" s="1"/>
      <c r="C56" s="1"/>
      <c r="D56" s="1"/>
      <c r="E56" s="1"/>
      <c r="F56" s="24"/>
      <c r="G56" s="2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5">
      <c r="A57" s="1"/>
      <c r="B57" s="1"/>
      <c r="C57" s="1"/>
      <c r="D57" s="1"/>
      <c r="E57" s="1"/>
      <c r="F57" s="24"/>
      <c r="G57" s="24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5">
      <c r="A58" s="1"/>
      <c r="B58" s="1"/>
      <c r="C58" s="1"/>
      <c r="D58" s="1"/>
      <c r="E58" s="1"/>
      <c r="F58" s="24"/>
      <c r="G58" s="24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5">
      <c r="A59" s="1"/>
      <c r="B59" s="1"/>
      <c r="C59" s="1"/>
      <c r="D59" s="1"/>
      <c r="E59" s="1"/>
      <c r="F59" s="24"/>
      <c r="G59" s="24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1"/>
      <c r="B60" s="1"/>
      <c r="C60" s="1"/>
      <c r="D60" s="1"/>
      <c r="E60" s="1"/>
      <c r="F60" s="24"/>
      <c r="G60" s="24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5">
      <c r="A61" s="1"/>
      <c r="B61" s="1"/>
      <c r="C61" s="1"/>
      <c r="D61" s="1"/>
      <c r="E61" s="1"/>
      <c r="F61" s="24"/>
      <c r="G61" s="24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5">
      <c r="A62" s="1"/>
      <c r="B62" s="1"/>
      <c r="C62" s="1"/>
      <c r="D62" s="1"/>
      <c r="E62" s="1"/>
      <c r="F62" s="24"/>
      <c r="G62" s="2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5">
      <c r="A63" s="1"/>
      <c r="B63" s="1"/>
      <c r="C63" s="1"/>
      <c r="D63" s="1"/>
      <c r="E63" s="1"/>
      <c r="F63" s="24"/>
      <c r="G63" s="2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5">
      <c r="A64" s="1"/>
      <c r="B64" s="1"/>
      <c r="C64" s="1"/>
      <c r="D64" s="1"/>
      <c r="E64" s="1"/>
      <c r="F64" s="24"/>
      <c r="G64" s="24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5">
      <c r="A65" s="1"/>
      <c r="B65" s="1"/>
      <c r="C65" s="1"/>
      <c r="D65" s="1"/>
      <c r="E65" s="1"/>
      <c r="F65" s="24"/>
      <c r="G65" s="24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5">
      <c r="A66" s="1"/>
      <c r="B66" s="1"/>
      <c r="C66" s="1"/>
      <c r="D66" s="1"/>
      <c r="E66" s="1"/>
      <c r="F66" s="24"/>
      <c r="G66" s="24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5">
      <c r="A67" s="1"/>
      <c r="B67" s="1"/>
      <c r="C67" s="1"/>
      <c r="D67" s="1"/>
      <c r="E67" s="1"/>
      <c r="F67" s="24"/>
      <c r="G67" s="24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5">
      <c r="A68" s="1"/>
      <c r="B68" s="1"/>
      <c r="C68" s="1"/>
      <c r="D68" s="1"/>
      <c r="E68" s="1"/>
      <c r="F68" s="24"/>
      <c r="G68" s="24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5">
      <c r="A69" s="1"/>
      <c r="B69" s="1"/>
      <c r="C69" s="1"/>
      <c r="D69" s="1"/>
      <c r="E69" s="1"/>
      <c r="F69" s="24"/>
      <c r="G69" s="2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5">
      <c r="A70" s="1"/>
      <c r="B70" s="1"/>
      <c r="C70" s="1"/>
      <c r="D70" s="1"/>
      <c r="E70" s="1"/>
      <c r="F70" s="24"/>
      <c r="G70" s="24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1"/>
      <c r="B71" s="1"/>
      <c r="C71" s="1"/>
      <c r="D71" s="1"/>
      <c r="E71" s="1"/>
      <c r="F71" s="24"/>
      <c r="G71" s="24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1"/>
      <c r="B72" s="1"/>
      <c r="C72" s="1"/>
      <c r="D72" s="1"/>
      <c r="E72" s="1"/>
      <c r="F72" s="24"/>
      <c r="G72" s="24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5">
      <c r="A73" s="1"/>
      <c r="B73" s="1"/>
      <c r="C73" s="1"/>
      <c r="D73" s="1"/>
      <c r="E73" s="1"/>
      <c r="F73" s="24"/>
      <c r="G73" s="24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1"/>
      <c r="B74" s="1"/>
      <c r="C74" s="1"/>
      <c r="D74" s="1"/>
      <c r="E74" s="1"/>
      <c r="F74" s="24"/>
      <c r="G74" s="24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1"/>
      <c r="B75" s="1"/>
      <c r="C75" s="1"/>
      <c r="D75" s="1"/>
      <c r="E75" s="1"/>
      <c r="F75" s="24"/>
      <c r="G75" s="24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1"/>
      <c r="B76" s="1"/>
      <c r="C76" s="1"/>
      <c r="D76" s="1"/>
      <c r="E76" s="1"/>
      <c r="F76" s="24"/>
      <c r="G76" s="2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1"/>
      <c r="B77" s="1"/>
      <c r="C77" s="1"/>
      <c r="D77" s="1"/>
      <c r="E77" s="1"/>
      <c r="F77" s="24"/>
      <c r="G77" s="2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5">
      <c r="A78" s="1"/>
      <c r="B78" s="1"/>
      <c r="C78" s="1"/>
      <c r="D78" s="1"/>
      <c r="E78" s="1"/>
      <c r="F78" s="24"/>
      <c r="G78" s="2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5">
      <c r="A79" s="1"/>
      <c r="B79" s="1"/>
      <c r="C79" s="1"/>
      <c r="D79" s="1"/>
      <c r="E79" s="1"/>
      <c r="F79" s="24"/>
      <c r="G79" s="2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5">
      <c r="A80" s="1"/>
      <c r="B80" s="1"/>
      <c r="C80" s="1"/>
      <c r="D80" s="1"/>
      <c r="E80" s="1"/>
      <c r="F80" s="24"/>
      <c r="G80" s="2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5">
      <c r="A81" s="1"/>
      <c r="B81" s="1"/>
      <c r="C81" s="1"/>
      <c r="D81" s="1"/>
      <c r="E81" s="1"/>
      <c r="F81" s="24"/>
      <c r="G81" s="2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5">
      <c r="A82" s="1"/>
      <c r="B82" s="1"/>
      <c r="C82" s="1"/>
      <c r="D82" s="1"/>
      <c r="E82" s="1"/>
      <c r="F82" s="24"/>
      <c r="G82" s="2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5">
      <c r="A83" s="1"/>
      <c r="B83" s="1"/>
      <c r="C83" s="1"/>
      <c r="D83" s="1"/>
      <c r="E83" s="1"/>
      <c r="F83" s="24"/>
      <c r="G83" s="2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5">
      <c r="A84" s="1"/>
      <c r="B84" s="1"/>
      <c r="C84" s="1"/>
      <c r="D84" s="1"/>
      <c r="E84" s="1"/>
      <c r="F84" s="24"/>
      <c r="G84" s="2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5">
      <c r="A85" s="1"/>
      <c r="B85" s="1"/>
      <c r="C85" s="1"/>
      <c r="D85" s="1"/>
      <c r="E85" s="1"/>
      <c r="F85" s="24"/>
      <c r="G85" s="2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5">
      <c r="A86" s="1"/>
      <c r="B86" s="1"/>
      <c r="C86" s="1"/>
      <c r="D86" s="1"/>
      <c r="E86" s="1"/>
      <c r="F86" s="24"/>
      <c r="G86" s="24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5">
      <c r="A87" s="1"/>
      <c r="B87" s="1"/>
      <c r="C87" s="1"/>
      <c r="D87" s="1"/>
      <c r="E87" s="1"/>
      <c r="F87" s="24"/>
      <c r="G87" s="2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5">
      <c r="A88" s="1"/>
      <c r="B88" s="1"/>
      <c r="C88" s="1"/>
      <c r="D88" s="1"/>
      <c r="E88" s="1"/>
      <c r="F88" s="24"/>
      <c r="G88" s="2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5">
      <c r="A89" s="1"/>
      <c r="B89" s="1"/>
      <c r="C89" s="1"/>
      <c r="D89" s="1"/>
      <c r="E89" s="1"/>
      <c r="F89" s="24"/>
      <c r="G89" s="24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5">
      <c r="A90" s="1"/>
      <c r="B90" s="1"/>
      <c r="C90" s="1"/>
      <c r="D90" s="1"/>
      <c r="E90" s="1"/>
      <c r="F90" s="24"/>
      <c r="G90" s="24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5">
      <c r="A91" s="1"/>
      <c r="B91" s="1"/>
      <c r="C91" s="1"/>
      <c r="D91" s="1"/>
      <c r="E91" s="1"/>
      <c r="F91" s="24"/>
      <c r="G91" s="24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5">
      <c r="A92" s="1"/>
      <c r="B92" s="1"/>
      <c r="C92" s="1"/>
      <c r="D92" s="1"/>
      <c r="E92" s="1"/>
      <c r="F92" s="24"/>
      <c r="G92" s="2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5">
      <c r="A93" s="1"/>
      <c r="B93" s="1"/>
      <c r="C93" s="1"/>
      <c r="D93" s="1"/>
      <c r="E93" s="1"/>
      <c r="F93" s="24"/>
      <c r="G93" s="24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5">
      <c r="A94" s="1"/>
      <c r="B94" s="1"/>
      <c r="C94" s="1"/>
      <c r="D94" s="1"/>
      <c r="E94" s="1"/>
      <c r="F94" s="24"/>
      <c r="G94" s="24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5">
      <c r="A95" s="1"/>
      <c r="B95" s="1"/>
      <c r="C95" s="1"/>
      <c r="D95" s="1"/>
      <c r="E95" s="1"/>
      <c r="F95" s="24"/>
      <c r="G95" s="2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5">
      <c r="A96" s="1"/>
      <c r="B96" s="1"/>
      <c r="C96" s="1"/>
      <c r="D96" s="1"/>
      <c r="E96" s="1"/>
      <c r="F96" s="24"/>
      <c r="G96" s="24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5">
      <c r="A97" s="1"/>
      <c r="B97" s="1"/>
      <c r="C97" s="1"/>
      <c r="D97" s="1"/>
      <c r="E97" s="1"/>
      <c r="F97" s="24"/>
      <c r="G97" s="24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5">
      <c r="A98" s="1"/>
      <c r="B98" s="1"/>
      <c r="C98" s="1"/>
      <c r="D98" s="1"/>
      <c r="E98" s="1"/>
      <c r="F98" s="24"/>
      <c r="G98" s="24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5">
      <c r="A99" s="1"/>
      <c r="B99" s="1"/>
      <c r="C99" s="1"/>
      <c r="D99" s="1"/>
      <c r="E99" s="1"/>
      <c r="F99" s="24"/>
      <c r="G99" s="24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5">
      <c r="A100" s="1"/>
      <c r="B100" s="1"/>
      <c r="C100" s="1"/>
      <c r="D100" s="1"/>
      <c r="E100" s="1"/>
      <c r="F100" s="24"/>
      <c r="G100" s="24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5">
      <c r="A101" s="1"/>
      <c r="B101" s="1"/>
      <c r="C101" s="1"/>
      <c r="D101" s="1"/>
      <c r="E101" s="1"/>
      <c r="F101" s="24"/>
      <c r="G101" s="24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5">
      <c r="A102" s="1"/>
      <c r="B102" s="1"/>
      <c r="C102" s="1"/>
      <c r="D102" s="1"/>
      <c r="E102" s="1"/>
      <c r="F102" s="24"/>
      <c r="G102" s="24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5">
      <c r="A103" s="1"/>
      <c r="B103" s="1"/>
      <c r="C103" s="1"/>
      <c r="D103" s="1"/>
      <c r="E103" s="1"/>
      <c r="F103" s="24"/>
      <c r="G103" s="24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5">
      <c r="A104" s="1"/>
      <c r="B104" s="1"/>
      <c r="C104" s="1"/>
      <c r="D104" s="1"/>
      <c r="E104" s="1"/>
      <c r="F104" s="24"/>
      <c r="G104" s="2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5">
      <c r="A105" s="1"/>
      <c r="B105" s="1"/>
      <c r="C105" s="1"/>
      <c r="D105" s="1"/>
      <c r="E105" s="1"/>
      <c r="F105" s="24"/>
      <c r="G105" s="24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5">
      <c r="A106" s="1"/>
      <c r="B106" s="1"/>
      <c r="C106" s="1"/>
      <c r="D106" s="1"/>
      <c r="E106" s="1"/>
      <c r="F106" s="24"/>
      <c r="G106" s="24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5">
      <c r="A107" s="1"/>
      <c r="B107" s="1"/>
      <c r="C107" s="1"/>
      <c r="D107" s="1"/>
      <c r="E107" s="1"/>
      <c r="F107" s="24"/>
      <c r="G107" s="24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5">
      <c r="A108" s="1"/>
      <c r="B108" s="1"/>
      <c r="C108" s="1"/>
      <c r="D108" s="1"/>
      <c r="E108" s="1"/>
      <c r="F108" s="24"/>
      <c r="G108" s="24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5">
      <c r="A109" s="1"/>
      <c r="B109" s="1"/>
      <c r="C109" s="1"/>
      <c r="D109" s="1"/>
      <c r="E109" s="1"/>
      <c r="F109" s="24"/>
      <c r="G109" s="2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5">
      <c r="A110" s="1"/>
      <c r="B110" s="1"/>
      <c r="C110" s="1"/>
      <c r="D110" s="1"/>
      <c r="E110" s="1"/>
      <c r="F110" s="24"/>
      <c r="G110" s="24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5">
      <c r="A111" s="1"/>
      <c r="B111" s="1"/>
      <c r="C111" s="1"/>
      <c r="D111" s="1"/>
      <c r="E111" s="1"/>
      <c r="F111" s="24"/>
      <c r="G111" s="24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5">
      <c r="A112" s="1"/>
      <c r="B112" s="1"/>
      <c r="C112" s="1"/>
      <c r="D112" s="1"/>
      <c r="E112" s="1"/>
      <c r="F112" s="24"/>
      <c r="G112" s="24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5">
      <c r="A113" s="1"/>
      <c r="B113" s="1"/>
      <c r="C113" s="1"/>
      <c r="D113" s="1"/>
      <c r="E113" s="1"/>
      <c r="F113" s="24"/>
      <c r="G113" s="24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5">
      <c r="A114" s="1"/>
      <c r="B114" s="1"/>
      <c r="C114" s="1"/>
      <c r="D114" s="1"/>
      <c r="E114" s="1"/>
      <c r="F114" s="24"/>
      <c r="G114" s="24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5">
      <c r="A115" s="1"/>
      <c r="B115" s="1"/>
      <c r="C115" s="1"/>
      <c r="D115" s="1"/>
      <c r="E115" s="1"/>
      <c r="F115" s="24"/>
      <c r="G115" s="24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5">
      <c r="A116" s="1"/>
      <c r="B116" s="1"/>
      <c r="C116" s="1"/>
      <c r="D116" s="1"/>
      <c r="E116" s="1"/>
      <c r="F116" s="24"/>
      <c r="G116" s="24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5">
      <c r="A117" s="1"/>
      <c r="B117" s="1"/>
      <c r="C117" s="1"/>
      <c r="D117" s="1"/>
      <c r="E117" s="1"/>
      <c r="F117" s="24"/>
      <c r="G117" s="24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5">
      <c r="A118" s="1"/>
      <c r="B118" s="1"/>
      <c r="C118" s="1"/>
      <c r="D118" s="1"/>
      <c r="E118" s="1"/>
      <c r="F118" s="24"/>
      <c r="G118" s="24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5">
      <c r="A119" s="1"/>
      <c r="B119" s="1"/>
      <c r="C119" s="1"/>
      <c r="D119" s="1"/>
      <c r="E119" s="1"/>
      <c r="F119" s="24"/>
      <c r="G119" s="24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5">
      <c r="A120" s="1"/>
      <c r="B120" s="1"/>
      <c r="C120" s="1"/>
      <c r="D120" s="1"/>
      <c r="E120" s="1"/>
      <c r="F120" s="24"/>
      <c r="G120" s="24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5">
      <c r="A121" s="1"/>
      <c r="B121" s="1"/>
      <c r="C121" s="1"/>
      <c r="D121" s="1"/>
      <c r="E121" s="1"/>
      <c r="F121" s="24"/>
      <c r="G121" s="24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5">
      <c r="A122" s="1"/>
      <c r="B122" s="1"/>
      <c r="C122" s="1"/>
      <c r="D122" s="1"/>
      <c r="E122" s="1"/>
      <c r="F122" s="24"/>
      <c r="G122" s="24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5">
      <c r="A123" s="1"/>
      <c r="B123" s="1"/>
      <c r="C123" s="1"/>
      <c r="D123" s="1"/>
      <c r="E123" s="1"/>
      <c r="F123" s="24"/>
      <c r="G123" s="24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5">
      <c r="A124" s="1"/>
      <c r="B124" s="1"/>
      <c r="C124" s="1"/>
      <c r="D124" s="1"/>
      <c r="E124" s="1"/>
      <c r="F124" s="24"/>
      <c r="G124" s="24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5">
      <c r="A125" s="1"/>
      <c r="B125" s="1"/>
      <c r="C125" s="1"/>
      <c r="D125" s="1"/>
      <c r="E125" s="1"/>
      <c r="F125" s="24"/>
      <c r="G125" s="24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5">
      <c r="A126" s="1"/>
      <c r="B126" s="1"/>
      <c r="C126" s="1"/>
      <c r="D126" s="1"/>
      <c r="E126" s="1"/>
      <c r="F126" s="24"/>
      <c r="G126" s="24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5">
      <c r="A127" s="1"/>
      <c r="B127" s="1"/>
      <c r="C127" s="1"/>
      <c r="D127" s="1"/>
      <c r="E127" s="1"/>
      <c r="F127" s="24"/>
      <c r="G127" s="2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5">
      <c r="A128" s="1"/>
      <c r="B128" s="1"/>
      <c r="C128" s="1"/>
      <c r="D128" s="1"/>
      <c r="E128" s="1"/>
      <c r="F128" s="24"/>
      <c r="G128" s="2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5">
      <c r="A129" s="1"/>
      <c r="B129" s="1"/>
      <c r="C129" s="1"/>
      <c r="D129" s="1"/>
      <c r="E129" s="1"/>
      <c r="F129" s="24"/>
      <c r="G129" s="24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5">
      <c r="A130" s="1"/>
      <c r="B130" s="1"/>
      <c r="C130" s="1"/>
      <c r="D130" s="1"/>
      <c r="E130" s="1"/>
      <c r="F130" s="24"/>
      <c r="G130" s="24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5">
      <c r="A131" s="1"/>
      <c r="B131" s="1"/>
      <c r="C131" s="1"/>
      <c r="D131" s="1"/>
      <c r="E131" s="1"/>
      <c r="F131" s="24"/>
      <c r="G131" s="24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5">
      <c r="A132" s="1"/>
      <c r="B132" s="1"/>
      <c r="C132" s="1"/>
      <c r="D132" s="1"/>
      <c r="E132" s="1"/>
      <c r="F132" s="24"/>
      <c r="G132" s="24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5">
      <c r="A133" s="1"/>
      <c r="B133" s="1"/>
      <c r="C133" s="1"/>
      <c r="D133" s="1"/>
      <c r="E133" s="1"/>
      <c r="F133" s="24"/>
      <c r="G133" s="24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5">
      <c r="A134" s="1"/>
      <c r="B134" s="1"/>
      <c r="C134" s="1"/>
      <c r="D134" s="1"/>
      <c r="E134" s="1"/>
      <c r="F134" s="24"/>
      <c r="G134" s="24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5">
      <c r="A135" s="1"/>
      <c r="B135" s="1"/>
      <c r="C135" s="1"/>
      <c r="D135" s="1"/>
      <c r="E135" s="1"/>
      <c r="F135" s="24"/>
      <c r="G135" s="2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5">
      <c r="A136" s="1"/>
      <c r="B136" s="1"/>
      <c r="C136" s="1"/>
      <c r="D136" s="1"/>
      <c r="E136" s="1"/>
      <c r="F136" s="24"/>
      <c r="G136" s="24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5">
      <c r="A137" s="1"/>
      <c r="B137" s="1"/>
      <c r="C137" s="1"/>
      <c r="D137" s="1"/>
      <c r="E137" s="1"/>
      <c r="F137" s="24"/>
      <c r="G137" s="24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5">
      <c r="A138" s="1"/>
      <c r="B138" s="1"/>
      <c r="C138" s="1"/>
      <c r="D138" s="1"/>
      <c r="E138" s="1"/>
      <c r="F138" s="24"/>
      <c r="G138" s="24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5">
      <c r="A139" s="1"/>
      <c r="B139" s="1"/>
      <c r="C139" s="1"/>
      <c r="D139" s="1"/>
      <c r="E139" s="1"/>
      <c r="F139" s="24"/>
      <c r="G139" s="24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5">
      <c r="A140" s="1"/>
      <c r="B140" s="1"/>
      <c r="C140" s="1"/>
      <c r="D140" s="1"/>
      <c r="E140" s="1"/>
      <c r="F140" s="24"/>
      <c r="G140" s="24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5">
      <c r="A141" s="1"/>
      <c r="B141" s="1"/>
      <c r="C141" s="1"/>
      <c r="D141" s="1"/>
      <c r="E141" s="1"/>
      <c r="F141" s="24"/>
      <c r="G141" s="24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5">
      <c r="A142" s="1"/>
      <c r="B142" s="1"/>
      <c r="C142" s="1"/>
      <c r="D142" s="1"/>
      <c r="E142" s="1"/>
      <c r="F142" s="24"/>
      <c r="G142" s="24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5">
      <c r="A143" s="1"/>
      <c r="B143" s="1"/>
      <c r="C143" s="1"/>
      <c r="D143" s="1"/>
      <c r="E143" s="1"/>
      <c r="F143" s="24"/>
      <c r="G143" s="24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5">
      <c r="A144" s="1"/>
      <c r="B144" s="1"/>
      <c r="C144" s="1"/>
      <c r="D144" s="1"/>
      <c r="E144" s="1"/>
      <c r="F144" s="24"/>
      <c r="G144" s="24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5">
      <c r="A145" s="1"/>
      <c r="B145" s="1"/>
      <c r="C145" s="1"/>
      <c r="D145" s="1"/>
      <c r="E145" s="1"/>
      <c r="F145" s="24"/>
      <c r="G145" s="2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5">
      <c r="A146" s="1"/>
      <c r="B146" s="1"/>
      <c r="C146" s="1"/>
      <c r="D146" s="1"/>
      <c r="E146" s="1"/>
      <c r="F146" s="24"/>
      <c r="G146" s="24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5">
      <c r="A147" s="1"/>
      <c r="B147" s="1"/>
      <c r="C147" s="1"/>
      <c r="D147" s="1"/>
      <c r="E147" s="1"/>
      <c r="F147" s="24"/>
      <c r="G147" s="24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5">
      <c r="A148" s="1"/>
      <c r="B148" s="1"/>
      <c r="C148" s="1"/>
      <c r="D148" s="1"/>
      <c r="E148" s="1"/>
      <c r="F148" s="24"/>
      <c r="G148" s="24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5">
      <c r="A149" s="1"/>
      <c r="B149" s="1"/>
      <c r="C149" s="1"/>
      <c r="D149" s="1"/>
      <c r="E149" s="1"/>
      <c r="F149" s="24"/>
      <c r="G149" s="24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5">
      <c r="A150" s="1"/>
      <c r="B150" s="1"/>
      <c r="C150" s="1"/>
      <c r="D150" s="1"/>
      <c r="E150" s="1"/>
      <c r="F150" s="24"/>
      <c r="G150" s="2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5">
      <c r="A151" s="1"/>
      <c r="B151" s="1"/>
      <c r="C151" s="1"/>
      <c r="D151" s="1"/>
      <c r="E151" s="1"/>
      <c r="F151" s="24"/>
      <c r="G151" s="24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5">
      <c r="A152" s="1"/>
      <c r="B152" s="1"/>
      <c r="C152" s="1"/>
      <c r="D152" s="1"/>
      <c r="E152" s="1"/>
      <c r="F152" s="24"/>
      <c r="G152" s="24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1"/>
      <c r="B153" s="1"/>
      <c r="C153" s="1"/>
      <c r="D153" s="1"/>
      <c r="E153" s="1"/>
      <c r="F153" s="24"/>
      <c r="G153" s="24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5">
      <c r="A154" s="1"/>
      <c r="B154" s="1"/>
      <c r="C154" s="1"/>
      <c r="D154" s="1"/>
      <c r="E154" s="1"/>
      <c r="F154" s="24"/>
      <c r="G154" s="24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5">
      <c r="A155" s="1"/>
      <c r="B155" s="1"/>
      <c r="C155" s="1"/>
      <c r="D155" s="1"/>
      <c r="E155" s="1"/>
      <c r="F155" s="24"/>
      <c r="G155" s="24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5">
      <c r="A156" s="1"/>
      <c r="B156" s="1"/>
      <c r="C156" s="1"/>
      <c r="D156" s="1"/>
      <c r="E156" s="1"/>
      <c r="F156" s="24"/>
      <c r="G156" s="24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5">
      <c r="A157" s="1"/>
      <c r="B157" s="1"/>
      <c r="C157" s="1"/>
      <c r="D157" s="1"/>
      <c r="E157" s="1"/>
      <c r="F157" s="24"/>
      <c r="G157" s="24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5">
      <c r="A158" s="1"/>
      <c r="B158" s="1"/>
      <c r="C158" s="1"/>
      <c r="D158" s="1"/>
      <c r="E158" s="1"/>
      <c r="F158" s="24"/>
      <c r="G158" s="24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5">
      <c r="A159" s="1"/>
      <c r="B159" s="1"/>
      <c r="C159" s="1"/>
      <c r="D159" s="1"/>
      <c r="E159" s="1"/>
      <c r="F159" s="24"/>
      <c r="G159" s="24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5">
      <c r="A160" s="1"/>
      <c r="B160" s="1"/>
      <c r="C160" s="1"/>
      <c r="D160" s="1"/>
      <c r="E160" s="1"/>
      <c r="F160" s="24"/>
      <c r="G160" s="24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5">
      <c r="A161" s="1"/>
      <c r="B161" s="1"/>
      <c r="C161" s="1"/>
      <c r="D161" s="1"/>
      <c r="E161" s="1"/>
      <c r="F161" s="24"/>
      <c r="G161" s="24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5">
      <c r="A162" s="1"/>
      <c r="B162" s="1"/>
      <c r="C162" s="1"/>
      <c r="D162" s="1"/>
      <c r="E162" s="1"/>
      <c r="F162" s="24"/>
      <c r="G162" s="24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5">
      <c r="A163" s="1"/>
      <c r="B163" s="1"/>
      <c r="C163" s="1"/>
      <c r="D163" s="1"/>
      <c r="E163" s="1"/>
      <c r="F163" s="24"/>
      <c r="G163" s="24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5">
      <c r="A164" s="1"/>
      <c r="B164" s="1"/>
      <c r="C164" s="1"/>
      <c r="D164" s="1"/>
      <c r="E164" s="1"/>
      <c r="F164" s="24"/>
      <c r="G164" s="24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5">
      <c r="A165" s="1"/>
      <c r="B165" s="1"/>
      <c r="C165" s="1"/>
      <c r="D165" s="1"/>
      <c r="E165" s="1"/>
      <c r="F165" s="24"/>
      <c r="G165" s="24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5">
      <c r="A166" s="1"/>
      <c r="B166" s="1"/>
      <c r="C166" s="1"/>
      <c r="D166" s="1"/>
      <c r="E166" s="1"/>
      <c r="F166" s="24"/>
      <c r="G166" s="24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5">
      <c r="A167" s="1"/>
      <c r="B167" s="1"/>
      <c r="C167" s="1"/>
      <c r="D167" s="1"/>
      <c r="E167" s="1"/>
      <c r="F167" s="24"/>
      <c r="G167" s="2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5">
      <c r="A168" s="1"/>
      <c r="B168" s="1"/>
      <c r="C168" s="1"/>
      <c r="D168" s="1"/>
      <c r="E168" s="1"/>
      <c r="F168" s="24"/>
      <c r="G168" s="24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5">
      <c r="A169" s="1"/>
      <c r="B169" s="1"/>
      <c r="C169" s="1"/>
      <c r="D169" s="1"/>
      <c r="E169" s="1"/>
      <c r="F169" s="24"/>
      <c r="G169" s="2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5">
      <c r="A170" s="1"/>
      <c r="B170" s="1"/>
      <c r="C170" s="1"/>
      <c r="D170" s="1"/>
      <c r="E170" s="1"/>
      <c r="F170" s="24"/>
      <c r="G170" s="24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5">
      <c r="A171" s="1"/>
      <c r="B171" s="1"/>
      <c r="C171" s="1"/>
      <c r="D171" s="1"/>
      <c r="E171" s="1"/>
      <c r="F171" s="24"/>
      <c r="G171" s="24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5">
      <c r="A172" s="1"/>
      <c r="B172" s="1"/>
      <c r="C172" s="1"/>
      <c r="D172" s="1"/>
      <c r="E172" s="1"/>
      <c r="F172" s="24"/>
      <c r="G172" s="24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5">
      <c r="A173" s="1"/>
      <c r="B173" s="1"/>
      <c r="C173" s="1"/>
      <c r="D173" s="1"/>
      <c r="E173" s="1"/>
      <c r="F173" s="24"/>
      <c r="G173" s="24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5">
      <c r="A174" s="1"/>
      <c r="B174" s="1"/>
      <c r="C174" s="1"/>
      <c r="D174" s="1"/>
      <c r="E174" s="1"/>
      <c r="F174" s="24"/>
      <c r="G174" s="24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5">
      <c r="A175" s="1"/>
      <c r="B175" s="1"/>
      <c r="C175" s="1"/>
      <c r="D175" s="1"/>
      <c r="E175" s="1"/>
      <c r="F175" s="24"/>
      <c r="G175" s="24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5">
      <c r="A176" s="1"/>
      <c r="B176" s="1"/>
      <c r="C176" s="1"/>
      <c r="D176" s="1"/>
      <c r="E176" s="1"/>
      <c r="F176" s="24"/>
      <c r="G176" s="2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5">
      <c r="A177" s="1"/>
      <c r="B177" s="1"/>
      <c r="C177" s="1"/>
      <c r="D177" s="1"/>
      <c r="E177" s="1"/>
      <c r="F177" s="24"/>
      <c r="G177" s="24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5">
      <c r="A178" s="1"/>
      <c r="B178" s="1"/>
      <c r="C178" s="1"/>
      <c r="D178" s="1"/>
      <c r="E178" s="1"/>
      <c r="F178" s="24"/>
      <c r="G178" s="24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5">
      <c r="A179" s="1"/>
      <c r="B179" s="1"/>
      <c r="C179" s="1"/>
      <c r="D179" s="1"/>
      <c r="E179" s="1"/>
      <c r="F179" s="24"/>
      <c r="G179" s="24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5">
      <c r="A180" s="1"/>
      <c r="B180" s="1"/>
      <c r="C180" s="1"/>
      <c r="D180" s="1"/>
      <c r="E180" s="1"/>
      <c r="F180" s="24"/>
      <c r="G180" s="24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5">
      <c r="A181" s="1"/>
      <c r="B181" s="1"/>
      <c r="C181" s="1"/>
      <c r="D181" s="1"/>
      <c r="E181" s="1"/>
      <c r="F181" s="24"/>
      <c r="G181" s="24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5">
      <c r="A182" s="1"/>
      <c r="B182" s="1"/>
      <c r="C182" s="1"/>
      <c r="D182" s="1"/>
      <c r="E182" s="1"/>
      <c r="F182" s="24"/>
      <c r="G182" s="24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5">
      <c r="A183" s="1"/>
      <c r="B183" s="1"/>
      <c r="C183" s="1"/>
      <c r="D183" s="1"/>
      <c r="E183" s="1"/>
      <c r="F183" s="24"/>
      <c r="G183" s="24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5">
      <c r="A184" s="1"/>
      <c r="B184" s="1"/>
      <c r="C184" s="1"/>
      <c r="D184" s="1"/>
      <c r="E184" s="1"/>
      <c r="F184" s="24"/>
      <c r="G184" s="24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5">
      <c r="A185" s="1"/>
      <c r="B185" s="1"/>
      <c r="C185" s="1"/>
      <c r="D185" s="1"/>
      <c r="E185" s="1"/>
      <c r="F185" s="24"/>
      <c r="G185" s="24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5">
      <c r="A186" s="1"/>
      <c r="B186" s="1"/>
      <c r="C186" s="1"/>
      <c r="D186" s="1"/>
      <c r="E186" s="1"/>
      <c r="F186" s="24"/>
      <c r="G186" s="24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5">
      <c r="A187" s="1"/>
      <c r="B187" s="1"/>
      <c r="C187" s="1"/>
      <c r="D187" s="1"/>
      <c r="E187" s="1"/>
      <c r="F187" s="24"/>
      <c r="G187" s="24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5">
      <c r="A188" s="1"/>
      <c r="B188" s="1"/>
      <c r="C188" s="1"/>
      <c r="D188" s="1"/>
      <c r="E188" s="1"/>
      <c r="F188" s="24"/>
      <c r="G188" s="24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5">
      <c r="A189" s="1"/>
      <c r="B189" s="1"/>
      <c r="C189" s="1"/>
      <c r="D189" s="1"/>
      <c r="E189" s="1"/>
      <c r="F189" s="24"/>
      <c r="G189" s="24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5">
      <c r="A190" s="1"/>
      <c r="B190" s="1"/>
      <c r="C190" s="1"/>
      <c r="D190" s="1"/>
      <c r="E190" s="1"/>
      <c r="F190" s="24"/>
      <c r="G190" s="24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5">
      <c r="A191" s="1"/>
      <c r="B191" s="1"/>
      <c r="C191" s="1"/>
      <c r="D191" s="1"/>
      <c r="E191" s="1"/>
      <c r="F191" s="24"/>
      <c r="G191" s="24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5">
      <c r="A192" s="1"/>
      <c r="B192" s="1"/>
      <c r="C192" s="1"/>
      <c r="D192" s="1"/>
      <c r="E192" s="1"/>
      <c r="F192" s="24"/>
      <c r="G192" s="24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5">
      <c r="A193" s="1"/>
      <c r="B193" s="1"/>
      <c r="C193" s="1"/>
      <c r="D193" s="1"/>
      <c r="E193" s="1"/>
      <c r="F193" s="24"/>
      <c r="G193" s="24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5">
      <c r="A194" s="1"/>
      <c r="B194" s="1"/>
      <c r="C194" s="1"/>
      <c r="D194" s="1"/>
      <c r="E194" s="1"/>
      <c r="F194" s="24"/>
      <c r="G194" s="24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5">
      <c r="A195" s="1"/>
      <c r="B195" s="1"/>
      <c r="C195" s="1"/>
      <c r="D195" s="1"/>
      <c r="E195" s="1"/>
      <c r="F195" s="24"/>
      <c r="G195" s="24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5">
      <c r="A196" s="1"/>
      <c r="B196" s="1"/>
      <c r="C196" s="1"/>
      <c r="D196" s="1"/>
      <c r="E196" s="1"/>
      <c r="F196" s="24"/>
      <c r="G196" s="24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5">
      <c r="A197" s="1"/>
      <c r="B197" s="1"/>
      <c r="C197" s="1"/>
      <c r="D197" s="1"/>
      <c r="E197" s="1"/>
      <c r="F197" s="24"/>
      <c r="G197" s="24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5">
      <c r="A198" s="1"/>
      <c r="B198" s="1"/>
      <c r="C198" s="1"/>
      <c r="D198" s="1"/>
      <c r="E198" s="1"/>
      <c r="F198" s="24"/>
      <c r="G198" s="24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5">
      <c r="A199" s="1"/>
      <c r="B199" s="1"/>
      <c r="C199" s="1"/>
      <c r="D199" s="1"/>
      <c r="E199" s="1"/>
      <c r="F199" s="24"/>
      <c r="G199" s="24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5">
      <c r="A200" s="1"/>
      <c r="B200" s="1"/>
      <c r="C200" s="1"/>
      <c r="D200" s="1"/>
      <c r="E200" s="1"/>
      <c r="F200" s="24"/>
      <c r="G200" s="24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5">
      <c r="A201" s="1"/>
      <c r="B201" s="1"/>
      <c r="C201" s="1"/>
      <c r="D201" s="1"/>
      <c r="E201" s="1"/>
      <c r="F201" s="24"/>
      <c r="G201" s="24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5">
      <c r="A202" s="1"/>
      <c r="B202" s="1"/>
      <c r="C202" s="1"/>
      <c r="D202" s="1"/>
      <c r="E202" s="1"/>
      <c r="F202" s="24"/>
      <c r="G202" s="2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5">
      <c r="A203" s="1"/>
      <c r="B203" s="1"/>
      <c r="C203" s="1"/>
      <c r="D203" s="1"/>
      <c r="E203" s="1"/>
      <c r="F203" s="24"/>
      <c r="G203" s="2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5">
      <c r="A204" s="1"/>
      <c r="B204" s="1"/>
      <c r="C204" s="1"/>
      <c r="D204" s="1"/>
      <c r="E204" s="1"/>
      <c r="F204" s="24"/>
      <c r="G204" s="2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1"/>
      <c r="B205" s="1"/>
      <c r="C205" s="1"/>
      <c r="D205" s="1"/>
      <c r="E205" s="1"/>
      <c r="F205" s="24"/>
      <c r="G205" s="24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1"/>
      <c r="B206" s="1"/>
      <c r="C206" s="1"/>
      <c r="D206" s="1"/>
      <c r="E206" s="1"/>
      <c r="F206" s="24"/>
      <c r="G206" s="24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1"/>
      <c r="B207" s="1"/>
      <c r="C207" s="1"/>
      <c r="D207" s="1"/>
      <c r="E207" s="1"/>
      <c r="F207" s="24"/>
      <c r="G207" s="2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1"/>
      <c r="B208" s="1"/>
      <c r="C208" s="1"/>
      <c r="D208" s="1"/>
      <c r="E208" s="1"/>
      <c r="F208" s="24"/>
      <c r="G208" s="2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1"/>
      <c r="B209" s="1"/>
      <c r="C209" s="1"/>
      <c r="D209" s="1"/>
      <c r="E209" s="1"/>
      <c r="F209" s="24"/>
      <c r="G209" s="2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1"/>
      <c r="B210" s="1"/>
      <c r="C210" s="1"/>
      <c r="D210" s="1"/>
      <c r="E210" s="1"/>
      <c r="F210" s="24"/>
      <c r="G210" s="24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1"/>
      <c r="B211" s="1"/>
      <c r="C211" s="1"/>
      <c r="D211" s="1"/>
      <c r="E211" s="1"/>
      <c r="F211" s="24"/>
      <c r="G211" s="2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1"/>
      <c r="B212" s="1"/>
      <c r="C212" s="1"/>
      <c r="D212" s="1"/>
      <c r="E212" s="1"/>
      <c r="F212" s="24"/>
      <c r="G212" s="2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1"/>
      <c r="B213" s="1"/>
      <c r="C213" s="1"/>
      <c r="D213" s="1"/>
      <c r="E213" s="1"/>
      <c r="F213" s="24"/>
      <c r="G213" s="2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1"/>
      <c r="B214" s="1"/>
      <c r="C214" s="1"/>
      <c r="D214" s="1"/>
      <c r="E214" s="1"/>
      <c r="F214" s="24"/>
      <c r="G214" s="24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1"/>
      <c r="B215" s="1"/>
      <c r="C215" s="1"/>
      <c r="D215" s="1"/>
      <c r="E215" s="1"/>
      <c r="F215" s="24"/>
      <c r="G215" s="24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1"/>
      <c r="B216" s="1"/>
      <c r="C216" s="1"/>
      <c r="D216" s="1"/>
      <c r="E216" s="1"/>
      <c r="F216" s="24"/>
      <c r="G216" s="24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1"/>
      <c r="B217" s="1"/>
      <c r="C217" s="1"/>
      <c r="D217" s="1"/>
      <c r="E217" s="1"/>
      <c r="F217" s="24"/>
      <c r="G217" s="24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1"/>
      <c r="B218" s="1"/>
      <c r="C218" s="1"/>
      <c r="D218" s="1"/>
      <c r="E218" s="1"/>
      <c r="F218" s="24"/>
      <c r="G218" s="24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1"/>
      <c r="B219" s="1"/>
      <c r="C219" s="1"/>
      <c r="D219" s="1"/>
      <c r="E219" s="1"/>
      <c r="F219" s="24"/>
      <c r="G219" s="24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"/>
    <row r="221" spans="1:24" ht="15.75" customHeight="1" x14ac:dyDescent="0.2"/>
    <row r="222" spans="1:24" ht="15.75" customHeight="1" x14ac:dyDescent="0.2"/>
    <row r="223" spans="1:24" ht="15.75" customHeight="1" x14ac:dyDescent="0.2"/>
    <row r="224" spans="1: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</sheetData>
  <sheetProtection algorithmName="SHA-512" hashValue="YM90RoIuWypH8/JKK8RoESIIpW8d7W+0HxL1TtpRMzyzPXUtAZY9JpNbuc3b1bPEPGgc0id+qrpQS0LrMqUwKQ==" saltValue="vc6oNSm2w2R+krZehr49uw==" spinCount="100000" sheet="1" objects="1" scenarios="1"/>
  <mergeCells count="10">
    <mergeCell ref="A1:C2"/>
    <mergeCell ref="E1:I2"/>
    <mergeCell ref="K1:L2"/>
    <mergeCell ref="A3:A4"/>
    <mergeCell ref="C3:C4"/>
    <mergeCell ref="E3:E4"/>
    <mergeCell ref="I3:I4"/>
    <mergeCell ref="K3:K4"/>
    <mergeCell ref="F3:F4"/>
    <mergeCell ref="G3:G4"/>
  </mergeCells>
  <pageMargins left="0.7" right="0.7" top="0.75" bottom="0.75" header="0" footer="0"/>
  <pageSetup scale="1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84"/>
  <sheetViews>
    <sheetView workbookViewId="0">
      <selection activeCell="AA23" sqref="AA23"/>
    </sheetView>
  </sheetViews>
  <sheetFormatPr defaultColWidth="12.625" defaultRowHeight="15" customHeight="1" x14ac:dyDescent="0.2"/>
  <cols>
    <col min="1" max="1" width="6.375" customWidth="1"/>
    <col min="2" max="2" width="1.5" customWidth="1"/>
    <col min="3" max="3" width="12.125" customWidth="1"/>
    <col min="4" max="4" width="1.5" customWidth="1"/>
    <col min="5" max="5" width="13.125" customWidth="1"/>
    <col min="6" max="6" width="1.5" customWidth="1"/>
    <col min="7" max="7" width="13.125" customWidth="1"/>
    <col min="8" max="8" width="1.5" customWidth="1"/>
    <col min="9" max="9" width="12.875" customWidth="1"/>
    <col min="10" max="10" width="1.5" customWidth="1"/>
    <col min="11" max="11" width="10.125" customWidth="1"/>
    <col min="12" max="13" width="11.25" customWidth="1"/>
    <col min="14" max="14" width="1.5" customWidth="1"/>
    <col min="15" max="15" width="13.625" customWidth="1"/>
    <col min="16" max="16" width="5.875" customWidth="1"/>
    <col min="17" max="17" width="3.5" customWidth="1"/>
    <col min="18" max="18" width="10.75" customWidth="1"/>
    <col min="19" max="19" width="9" customWidth="1"/>
    <col min="20" max="26" width="7.75" customWidth="1"/>
  </cols>
  <sheetData>
    <row r="1" spans="1:26" ht="21" x14ac:dyDescent="0.25">
      <c r="A1" s="49" t="s">
        <v>41</v>
      </c>
      <c r="B1" s="50"/>
      <c r="C1" s="50"/>
      <c r="D1" s="1"/>
      <c r="E1" s="53">
        <f>'BUS 322 M 2.30 Tests'!E1:G2</f>
        <v>45400</v>
      </c>
      <c r="F1" s="50"/>
      <c r="G1" s="50"/>
      <c r="H1" s="1"/>
      <c r="I1" s="16"/>
      <c r="J1" s="16"/>
      <c r="K1" s="81" t="s">
        <v>39</v>
      </c>
      <c r="L1" s="81"/>
      <c r="M1" s="31"/>
      <c r="N1" s="1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x14ac:dyDescent="0.25">
      <c r="A2" s="51"/>
      <c r="B2" s="52"/>
      <c r="C2" s="52"/>
      <c r="D2" s="1"/>
      <c r="E2" s="51"/>
      <c r="F2" s="52"/>
      <c r="G2" s="52"/>
      <c r="H2" s="1"/>
      <c r="I2" s="16"/>
      <c r="J2" s="16"/>
      <c r="K2" s="82"/>
      <c r="L2" s="82"/>
      <c r="M2" s="31"/>
      <c r="N2" s="1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55" t="s">
        <v>1</v>
      </c>
      <c r="B3" s="17"/>
      <c r="C3" s="56" t="s">
        <v>2</v>
      </c>
      <c r="D3" s="17"/>
      <c r="E3" s="58" t="s">
        <v>18</v>
      </c>
      <c r="F3" s="17"/>
      <c r="G3" s="58" t="s">
        <v>19</v>
      </c>
      <c r="H3" s="17"/>
      <c r="I3" s="48" t="s">
        <v>37</v>
      </c>
      <c r="J3" s="17"/>
      <c r="K3" s="48" t="s">
        <v>20</v>
      </c>
      <c r="L3" s="83" t="s">
        <v>42</v>
      </c>
      <c r="M3" s="84" t="s">
        <v>46</v>
      </c>
      <c r="N3" s="2"/>
      <c r="O3" s="65" t="s">
        <v>2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78" customHeight="1" x14ac:dyDescent="0.25">
      <c r="A4" s="45"/>
      <c r="B4" s="17"/>
      <c r="C4" s="57"/>
      <c r="D4" s="17"/>
      <c r="E4" s="59"/>
      <c r="F4" s="17"/>
      <c r="G4" s="59"/>
      <c r="H4" s="17"/>
      <c r="I4" s="46"/>
      <c r="J4" s="17"/>
      <c r="K4" s="46"/>
      <c r="L4" s="59"/>
      <c r="M4" s="85"/>
      <c r="N4" s="2"/>
      <c r="O4" s="57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thickBot="1" x14ac:dyDescent="0.3">
      <c r="A5" s="5">
        <v>1</v>
      </c>
      <c r="B5" s="2"/>
      <c r="C5" s="6" t="s">
        <v>48</v>
      </c>
      <c r="D5" s="2"/>
      <c r="E5" s="15">
        <f>'BUS 322 M 2.30 Tests'!U5</f>
        <v>41</v>
      </c>
      <c r="F5" s="2"/>
      <c r="G5" s="15">
        <f>'BUS 322 M 2.30 Quizzes'!M5</f>
        <v>13</v>
      </c>
      <c r="H5" s="2"/>
      <c r="I5" s="18">
        <f>'BUS 322 M 2.30  Attendance'!K5</f>
        <v>0</v>
      </c>
      <c r="J5" s="2"/>
      <c r="K5" s="18">
        <f>E5+G5+I5</f>
        <v>54</v>
      </c>
      <c r="L5" s="43">
        <f>K5/$K$18</f>
        <v>0.98181818181818181</v>
      </c>
      <c r="M5" s="6"/>
      <c r="N5" s="2"/>
      <c r="O5" s="6" t="s">
        <v>48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thickBot="1" x14ac:dyDescent="0.3">
      <c r="A6" s="5">
        <v>2</v>
      </c>
      <c r="B6" s="2"/>
      <c r="C6" s="6">
        <v>8905</v>
      </c>
      <c r="D6" s="2"/>
      <c r="E6" s="15">
        <f>'BUS 322 M 2.30 Tests'!U6</f>
        <v>14</v>
      </c>
      <c r="F6" s="2"/>
      <c r="G6" s="15">
        <f>'BUS 322 M 2.30 Quizzes'!M6</f>
        <v>13.8</v>
      </c>
      <c r="H6" s="2"/>
      <c r="I6" s="18">
        <f>'BUS 322 M 2.30  Attendance'!K6</f>
        <v>0</v>
      </c>
      <c r="J6" s="2"/>
      <c r="K6" s="18">
        <f t="shared" ref="K6:K38" si="0">E6+G6+I6</f>
        <v>27.8</v>
      </c>
      <c r="L6" s="43">
        <f t="shared" ref="L6:L38" si="1">K6/$K$18</f>
        <v>0.50545454545454549</v>
      </c>
      <c r="M6" s="6"/>
      <c r="N6" s="2"/>
      <c r="O6" s="6">
        <v>8905</v>
      </c>
      <c r="P6" s="1"/>
      <c r="Q6" s="1"/>
      <c r="R6" s="69" t="s">
        <v>21</v>
      </c>
      <c r="S6" s="70"/>
      <c r="T6" s="70"/>
      <c r="U6" s="71"/>
      <c r="V6" s="1"/>
      <c r="W6" s="1"/>
      <c r="X6" s="1"/>
      <c r="Y6" s="1"/>
      <c r="Z6" s="1"/>
    </row>
    <row r="7" spans="1:26" ht="16.5" thickBot="1" x14ac:dyDescent="0.3">
      <c r="A7" s="5">
        <v>3</v>
      </c>
      <c r="B7" s="2"/>
      <c r="C7" s="6">
        <v>8636</v>
      </c>
      <c r="D7" s="2"/>
      <c r="E7" s="15">
        <f>'BUS 322 M 2.30 Tests'!U7</f>
        <v>36</v>
      </c>
      <c r="F7" s="2"/>
      <c r="G7" s="15">
        <f>'BUS 322 M 2.30 Quizzes'!M7</f>
        <v>13.15</v>
      </c>
      <c r="H7" s="2"/>
      <c r="I7" s="18">
        <f>'BUS 322 M 2.30  Attendance'!K7</f>
        <v>0</v>
      </c>
      <c r="J7" s="2"/>
      <c r="K7" s="26">
        <f t="shared" si="0"/>
        <v>49.15</v>
      </c>
      <c r="L7" s="43">
        <f t="shared" si="1"/>
        <v>0.89363636363636356</v>
      </c>
      <c r="M7" s="6"/>
      <c r="N7" s="2"/>
      <c r="O7" s="6">
        <v>8636</v>
      </c>
      <c r="P7" s="1"/>
      <c r="Q7" s="1"/>
      <c r="R7" s="19"/>
      <c r="S7" s="72" t="s">
        <v>22</v>
      </c>
      <c r="T7" s="70"/>
      <c r="U7" s="71"/>
      <c r="V7" s="1"/>
      <c r="W7" s="1"/>
      <c r="X7" s="1"/>
      <c r="Y7" s="1"/>
      <c r="Z7" s="1"/>
    </row>
    <row r="8" spans="1:26" ht="16.5" thickBot="1" x14ac:dyDescent="0.3">
      <c r="A8" s="5">
        <v>4</v>
      </c>
      <c r="B8" s="2"/>
      <c r="C8" s="6" t="s">
        <v>49</v>
      </c>
      <c r="D8" s="2"/>
      <c r="E8" s="15">
        <f>'BUS 322 M 2.30 Tests'!U8</f>
        <v>39</v>
      </c>
      <c r="F8" s="2"/>
      <c r="G8" s="15">
        <f>'BUS 322 M 2.30 Quizzes'!M8</f>
        <v>14.65</v>
      </c>
      <c r="H8" s="2"/>
      <c r="I8" s="18">
        <f>'BUS 322 M 2.30  Attendance'!K8</f>
        <v>0</v>
      </c>
      <c r="J8" s="2"/>
      <c r="K8" s="18">
        <f t="shared" si="0"/>
        <v>53.65</v>
      </c>
      <c r="L8" s="43">
        <f t="shared" si="1"/>
        <v>0.97545454545454546</v>
      </c>
      <c r="M8" s="6"/>
      <c r="N8" s="2"/>
      <c r="O8" s="6" t="s">
        <v>49</v>
      </c>
      <c r="P8" s="1"/>
      <c r="Q8" s="1"/>
      <c r="R8" s="19" t="s">
        <v>23</v>
      </c>
      <c r="S8" s="20">
        <v>100</v>
      </c>
      <c r="T8" s="19" t="s">
        <v>24</v>
      </c>
      <c r="U8" s="20">
        <v>95</v>
      </c>
      <c r="V8" s="1"/>
      <c r="W8" s="1"/>
      <c r="X8" s="1"/>
      <c r="Y8" s="1"/>
      <c r="Z8" s="1"/>
    </row>
    <row r="9" spans="1:26" ht="16.5" thickBot="1" x14ac:dyDescent="0.3">
      <c r="A9" s="5">
        <v>5</v>
      </c>
      <c r="B9" s="2"/>
      <c r="C9" s="6">
        <v>7649</v>
      </c>
      <c r="D9" s="2"/>
      <c r="E9" s="15">
        <f>'BUS 322 M 2.30 Tests'!U9</f>
        <v>0</v>
      </c>
      <c r="F9" s="2"/>
      <c r="G9" s="15">
        <f>'BUS 322 M 2.30 Quizzes'!M9</f>
        <v>0</v>
      </c>
      <c r="H9" s="2"/>
      <c r="I9" s="18">
        <f>'BUS 322 M 2.30  Attendance'!K9</f>
        <v>0</v>
      </c>
      <c r="J9" s="2"/>
      <c r="K9" s="18">
        <f t="shared" si="0"/>
        <v>0</v>
      </c>
      <c r="L9" s="43">
        <f t="shared" si="1"/>
        <v>0</v>
      </c>
      <c r="M9" s="6"/>
      <c r="N9" s="2"/>
      <c r="O9" s="6">
        <v>7649</v>
      </c>
      <c r="P9" s="1"/>
      <c r="Q9" s="1"/>
      <c r="R9" s="19" t="s">
        <v>25</v>
      </c>
      <c r="S9" s="20">
        <v>94.99</v>
      </c>
      <c r="T9" s="19" t="s">
        <v>24</v>
      </c>
      <c r="U9" s="20">
        <v>90</v>
      </c>
      <c r="V9" s="1"/>
      <c r="W9" s="1"/>
      <c r="X9" s="1"/>
      <c r="Y9" s="1"/>
      <c r="Z9" s="1"/>
    </row>
    <row r="10" spans="1:26" ht="16.5" thickBot="1" x14ac:dyDescent="0.3">
      <c r="A10" s="5">
        <v>6</v>
      </c>
      <c r="B10" s="2"/>
      <c r="C10" s="6">
        <v>6245</v>
      </c>
      <c r="D10" s="2"/>
      <c r="E10" s="15">
        <f>'BUS 322 M 2.30 Tests'!U10</f>
        <v>16</v>
      </c>
      <c r="F10" s="2"/>
      <c r="G10" s="15">
        <f>'BUS 322 M 2.30 Quizzes'!M10</f>
        <v>9.15</v>
      </c>
      <c r="H10" s="2"/>
      <c r="I10" s="18">
        <f>'BUS 322 M 2.30  Attendance'!K10</f>
        <v>0</v>
      </c>
      <c r="J10" s="2"/>
      <c r="K10" s="18">
        <f t="shared" si="0"/>
        <v>25.15</v>
      </c>
      <c r="L10" s="43">
        <f t="shared" si="1"/>
        <v>0.45727272727272722</v>
      </c>
      <c r="M10" s="6"/>
      <c r="N10" s="2"/>
      <c r="O10" s="6">
        <v>6245</v>
      </c>
      <c r="P10" s="1"/>
      <c r="Q10" s="1"/>
      <c r="R10" s="19" t="s">
        <v>26</v>
      </c>
      <c r="S10" s="20">
        <v>89.99</v>
      </c>
      <c r="T10" s="19" t="s">
        <v>24</v>
      </c>
      <c r="U10" s="20">
        <v>87</v>
      </c>
      <c r="V10" s="1"/>
      <c r="W10" s="1"/>
      <c r="X10" s="1"/>
      <c r="Y10" s="1"/>
      <c r="Z10" s="1"/>
    </row>
    <row r="11" spans="1:26" ht="16.5" thickBot="1" x14ac:dyDescent="0.3">
      <c r="A11" s="5">
        <v>7</v>
      </c>
      <c r="B11" s="2"/>
      <c r="C11" s="6">
        <v>8879</v>
      </c>
      <c r="D11" s="2"/>
      <c r="E11" s="15">
        <f>'BUS 322 M 2.30 Tests'!U11</f>
        <v>33</v>
      </c>
      <c r="F11" s="2"/>
      <c r="G11" s="15">
        <f>'BUS 322 M 2.30 Quizzes'!M11</f>
        <v>9.7000000000000011</v>
      </c>
      <c r="H11" s="2"/>
      <c r="I11" s="18">
        <f>'BUS 322 M 2.30  Attendance'!K11</f>
        <v>0</v>
      </c>
      <c r="J11" s="2"/>
      <c r="K11" s="18">
        <f t="shared" si="0"/>
        <v>42.7</v>
      </c>
      <c r="L11" s="43">
        <f t="shared" si="1"/>
        <v>0.77636363636363637</v>
      </c>
      <c r="M11" s="6"/>
      <c r="N11" s="2"/>
      <c r="O11" s="6">
        <v>8879</v>
      </c>
      <c r="P11" s="1"/>
      <c r="Q11" s="1"/>
      <c r="R11" s="19" t="s">
        <v>27</v>
      </c>
      <c r="S11" s="20">
        <v>86.99</v>
      </c>
      <c r="T11" s="19" t="s">
        <v>24</v>
      </c>
      <c r="U11" s="20">
        <v>83</v>
      </c>
      <c r="V11" s="1"/>
      <c r="W11" s="1"/>
      <c r="X11" s="1"/>
      <c r="Y11" s="1"/>
      <c r="Z11" s="1"/>
    </row>
    <row r="12" spans="1:26" ht="16.5" thickBot="1" x14ac:dyDescent="0.3">
      <c r="A12" s="5">
        <v>8</v>
      </c>
      <c r="B12" s="2"/>
      <c r="C12" s="6">
        <v>6903</v>
      </c>
      <c r="D12" s="2"/>
      <c r="E12" s="15">
        <f>'BUS 322 M 2.30 Tests'!U12</f>
        <v>10</v>
      </c>
      <c r="F12" s="2"/>
      <c r="G12" s="15">
        <f>'BUS 322 M 2.30 Quizzes'!M12</f>
        <v>3.1500000000000004</v>
      </c>
      <c r="H12" s="2"/>
      <c r="I12" s="18">
        <f>'BUS 322 M 2.30  Attendance'!K12</f>
        <v>0</v>
      </c>
      <c r="J12" s="2"/>
      <c r="K12" s="18">
        <f t="shared" si="0"/>
        <v>13.15</v>
      </c>
      <c r="L12" s="43">
        <f t="shared" si="1"/>
        <v>0.2390909090909091</v>
      </c>
      <c r="M12" s="6"/>
      <c r="N12" s="2"/>
      <c r="O12" s="6">
        <v>6903</v>
      </c>
      <c r="P12" s="1"/>
      <c r="Q12" s="1"/>
      <c r="R12" s="19" t="s">
        <v>28</v>
      </c>
      <c r="S12" s="20">
        <v>82.99</v>
      </c>
      <c r="T12" s="19" t="s">
        <v>24</v>
      </c>
      <c r="U12" s="20">
        <v>80</v>
      </c>
      <c r="V12" s="1"/>
      <c r="W12" s="1"/>
      <c r="X12" s="1"/>
      <c r="Y12" s="1"/>
      <c r="Z12" s="1"/>
    </row>
    <row r="13" spans="1:26" ht="16.5" thickBot="1" x14ac:dyDescent="0.3">
      <c r="A13" s="5">
        <v>9</v>
      </c>
      <c r="B13" s="2"/>
      <c r="C13" s="6">
        <v>8772</v>
      </c>
      <c r="D13" s="2"/>
      <c r="E13" s="15">
        <f>'BUS 322 M 2.30 Tests'!U13</f>
        <v>39</v>
      </c>
      <c r="F13" s="2"/>
      <c r="G13" s="15">
        <f>'BUS 322 M 2.30 Quizzes'!M13</f>
        <v>11.350000000000001</v>
      </c>
      <c r="H13" s="2"/>
      <c r="I13" s="18">
        <f>'BUS 322 M 2.30  Attendance'!K13</f>
        <v>0</v>
      </c>
      <c r="J13" s="2"/>
      <c r="K13" s="18">
        <f t="shared" si="0"/>
        <v>50.35</v>
      </c>
      <c r="L13" s="43">
        <f t="shared" si="1"/>
        <v>0.91545454545454552</v>
      </c>
      <c r="M13" s="6"/>
      <c r="N13" s="2"/>
      <c r="O13" s="6">
        <v>8772</v>
      </c>
      <c r="P13" s="1"/>
      <c r="Q13" s="1"/>
      <c r="R13" s="19" t="s">
        <v>29</v>
      </c>
      <c r="S13" s="20">
        <v>79.989999999999995</v>
      </c>
      <c r="T13" s="19" t="s">
        <v>24</v>
      </c>
      <c r="U13" s="20">
        <v>77</v>
      </c>
      <c r="V13" s="1"/>
      <c r="W13" s="1"/>
      <c r="X13" s="1"/>
      <c r="Y13" s="1"/>
      <c r="Z13" s="1"/>
    </row>
    <row r="14" spans="1:26" ht="16.5" thickBot="1" x14ac:dyDescent="0.3">
      <c r="A14" s="5">
        <v>10</v>
      </c>
      <c r="B14" s="2"/>
      <c r="C14" s="6">
        <v>7514</v>
      </c>
      <c r="D14" s="2"/>
      <c r="E14" s="15">
        <f>'BUS 322 M 2.30 Tests'!U14</f>
        <v>30</v>
      </c>
      <c r="F14" s="2"/>
      <c r="G14" s="15">
        <f>'BUS 322 M 2.30 Quizzes'!M14</f>
        <v>9</v>
      </c>
      <c r="H14" s="2"/>
      <c r="I14" s="18">
        <f>'BUS 322 M 2.30  Attendance'!K14</f>
        <v>0</v>
      </c>
      <c r="J14" s="2"/>
      <c r="K14" s="18">
        <f t="shared" si="0"/>
        <v>39</v>
      </c>
      <c r="L14" s="43">
        <f t="shared" si="1"/>
        <v>0.70909090909090911</v>
      </c>
      <c r="M14" s="6"/>
      <c r="N14" s="2"/>
      <c r="O14" s="6">
        <v>7514</v>
      </c>
      <c r="P14" s="1"/>
      <c r="Q14" s="1"/>
      <c r="R14" s="19" t="s">
        <v>30</v>
      </c>
      <c r="S14" s="20">
        <v>76.989999999999995</v>
      </c>
      <c r="T14" s="19" t="s">
        <v>24</v>
      </c>
      <c r="U14" s="20">
        <v>73</v>
      </c>
      <c r="V14" s="1"/>
      <c r="W14" s="1"/>
      <c r="X14" s="1"/>
      <c r="Y14" s="1"/>
      <c r="Z14" s="1"/>
    </row>
    <row r="15" spans="1:26" ht="16.5" thickBot="1" x14ac:dyDescent="0.3">
      <c r="A15" s="5">
        <v>11</v>
      </c>
      <c r="B15" s="2"/>
      <c r="C15" s="6">
        <v>9349</v>
      </c>
      <c r="D15" s="2"/>
      <c r="E15" s="15">
        <f>'BUS 322 M 2.30 Tests'!U15</f>
        <v>36</v>
      </c>
      <c r="F15" s="2"/>
      <c r="G15" s="15">
        <f>'BUS 322 M 2.30 Quizzes'!M15</f>
        <v>13</v>
      </c>
      <c r="H15" s="2"/>
      <c r="I15" s="18">
        <f>'BUS 322 M 2.30  Attendance'!K15</f>
        <v>0</v>
      </c>
      <c r="J15" s="2"/>
      <c r="K15" s="18">
        <f t="shared" si="0"/>
        <v>49</v>
      </c>
      <c r="L15" s="43">
        <f t="shared" si="1"/>
        <v>0.89090909090909087</v>
      </c>
      <c r="M15" s="6"/>
      <c r="N15" s="2"/>
      <c r="O15" s="6">
        <v>9349</v>
      </c>
      <c r="P15" s="1"/>
      <c r="Q15" s="1"/>
      <c r="R15" s="19" t="s">
        <v>31</v>
      </c>
      <c r="S15" s="20">
        <v>72.989999999999995</v>
      </c>
      <c r="T15" s="19" t="s">
        <v>24</v>
      </c>
      <c r="U15" s="20">
        <v>70</v>
      </c>
      <c r="V15" s="1"/>
      <c r="W15" s="1"/>
      <c r="X15" s="1"/>
      <c r="Y15" s="1"/>
      <c r="Z15" s="1"/>
    </row>
    <row r="16" spans="1:26" ht="16.5" thickBot="1" x14ac:dyDescent="0.3">
      <c r="A16" s="5">
        <v>12</v>
      </c>
      <c r="B16" s="2"/>
      <c r="C16" s="6" t="s">
        <v>50</v>
      </c>
      <c r="D16" s="2"/>
      <c r="E16" s="15">
        <f>'BUS 322 M 2.30 Tests'!U16</f>
        <v>40</v>
      </c>
      <c r="F16" s="2"/>
      <c r="G16" s="15">
        <f>'BUS 322 M 2.30 Quizzes'!M16</f>
        <v>9</v>
      </c>
      <c r="H16" s="2"/>
      <c r="I16" s="18">
        <f>'BUS 322 M 2.30  Attendance'!K16</f>
        <v>0</v>
      </c>
      <c r="J16" s="2"/>
      <c r="K16" s="18">
        <f t="shared" si="0"/>
        <v>49</v>
      </c>
      <c r="L16" s="43">
        <f t="shared" si="1"/>
        <v>0.89090909090909087</v>
      </c>
      <c r="M16" s="6"/>
      <c r="N16" s="11"/>
      <c r="O16" s="6" t="s">
        <v>50</v>
      </c>
      <c r="P16" s="1"/>
      <c r="Q16" s="1"/>
      <c r="R16" s="19" t="s">
        <v>32</v>
      </c>
      <c r="S16" s="20">
        <v>69.989999999999995</v>
      </c>
      <c r="T16" s="19" t="s">
        <v>24</v>
      </c>
      <c r="U16" s="20">
        <v>67</v>
      </c>
      <c r="V16" s="1"/>
      <c r="W16" s="1"/>
      <c r="X16" s="1"/>
      <c r="Y16" s="1"/>
      <c r="Z16" s="1"/>
    </row>
    <row r="17" spans="1:26" ht="16.5" thickBot="1" x14ac:dyDescent="0.3">
      <c r="A17" s="5">
        <v>13</v>
      </c>
      <c r="B17" s="2"/>
      <c r="C17" s="6">
        <v>6756</v>
      </c>
      <c r="D17" s="2"/>
      <c r="E17" s="15">
        <f>'BUS 322 M 2.30 Tests'!U17</f>
        <v>38</v>
      </c>
      <c r="F17" s="2"/>
      <c r="G17" s="15">
        <f>'BUS 322 M 2.30 Quizzes'!M17</f>
        <v>8.35</v>
      </c>
      <c r="H17" s="2"/>
      <c r="I17" s="18">
        <f>'BUS 322 M 2.30  Attendance'!K17</f>
        <v>0</v>
      </c>
      <c r="J17" s="2"/>
      <c r="K17" s="18">
        <f t="shared" si="0"/>
        <v>46.35</v>
      </c>
      <c r="L17" s="43">
        <f t="shared" si="1"/>
        <v>0.84272727272727277</v>
      </c>
      <c r="M17" s="6"/>
      <c r="N17" s="2"/>
      <c r="O17" s="6">
        <v>6756</v>
      </c>
      <c r="P17" s="1"/>
      <c r="Q17" s="1"/>
      <c r="R17" s="19" t="s">
        <v>33</v>
      </c>
      <c r="S17" s="20">
        <v>66.989999999999995</v>
      </c>
      <c r="T17" s="19" t="s">
        <v>24</v>
      </c>
      <c r="U17" s="20">
        <v>63</v>
      </c>
      <c r="V17" s="1"/>
      <c r="W17" s="1"/>
      <c r="X17" s="1"/>
      <c r="Y17" s="1"/>
      <c r="Z17" s="1"/>
    </row>
    <row r="18" spans="1:26" ht="16.5" thickBot="1" x14ac:dyDescent="0.3">
      <c r="A18" s="5">
        <v>14</v>
      </c>
      <c r="B18" s="2"/>
      <c r="C18" s="6">
        <v>6607</v>
      </c>
      <c r="D18" s="2"/>
      <c r="E18" s="15">
        <f>'BUS 322 M 2.30 Tests'!U18</f>
        <v>40</v>
      </c>
      <c r="F18" s="2"/>
      <c r="G18" s="15">
        <f>'BUS 322 M 2.30 Quizzes'!M18</f>
        <v>15</v>
      </c>
      <c r="H18" s="2"/>
      <c r="I18" s="18">
        <f>'BUS 322 M 2.30  Attendance'!K18</f>
        <v>0</v>
      </c>
      <c r="J18" s="2"/>
      <c r="K18" s="38">
        <f t="shared" si="0"/>
        <v>55</v>
      </c>
      <c r="L18" s="39">
        <f t="shared" si="1"/>
        <v>1</v>
      </c>
      <c r="M18" s="6"/>
      <c r="N18" s="2"/>
      <c r="O18" s="6">
        <v>6607</v>
      </c>
      <c r="P18" s="1"/>
      <c r="Q18" s="1"/>
      <c r="R18" s="19" t="s">
        <v>34</v>
      </c>
      <c r="S18" s="20">
        <v>62.99</v>
      </c>
      <c r="T18" s="19" t="s">
        <v>24</v>
      </c>
      <c r="U18" s="20">
        <v>60</v>
      </c>
      <c r="V18" s="1"/>
      <c r="W18" s="1"/>
      <c r="X18" s="1"/>
      <c r="Y18" s="1"/>
      <c r="Z18" s="1"/>
    </row>
    <row r="19" spans="1:26" ht="15.75" x14ac:dyDescent="0.25">
      <c r="A19" s="5">
        <v>15</v>
      </c>
      <c r="B19" s="2"/>
      <c r="C19" s="6">
        <v>8044</v>
      </c>
      <c r="D19" s="2"/>
      <c r="E19" s="15">
        <f>'BUS 322 M 2.30 Tests'!U19</f>
        <v>38</v>
      </c>
      <c r="F19" s="2"/>
      <c r="G19" s="15">
        <f>'BUS 322 M 2.30 Quizzes'!M19</f>
        <v>13.65</v>
      </c>
      <c r="H19" s="2"/>
      <c r="I19" s="18">
        <f>'BUS 322 M 2.30  Attendance'!K19</f>
        <v>0</v>
      </c>
      <c r="J19" s="2"/>
      <c r="K19" s="18">
        <f t="shared" si="0"/>
        <v>51.65</v>
      </c>
      <c r="L19" s="43">
        <f t="shared" si="1"/>
        <v>0.93909090909090909</v>
      </c>
      <c r="M19" s="6"/>
      <c r="N19" s="2"/>
      <c r="O19" s="6">
        <v>8044</v>
      </c>
      <c r="P19" s="1"/>
      <c r="Q19" s="1"/>
      <c r="R19" s="73" t="s">
        <v>35</v>
      </c>
      <c r="S19" s="75" t="s">
        <v>36</v>
      </c>
      <c r="T19" s="76"/>
      <c r="U19" s="77"/>
      <c r="V19" s="1"/>
      <c r="W19" s="1"/>
      <c r="X19" s="1"/>
      <c r="Y19" s="1"/>
      <c r="Z19" s="1"/>
    </row>
    <row r="20" spans="1:26" ht="16.5" thickBot="1" x14ac:dyDescent="0.3">
      <c r="A20" s="5">
        <v>16</v>
      </c>
      <c r="B20" s="2"/>
      <c r="C20" s="6">
        <v>9166</v>
      </c>
      <c r="D20" s="2"/>
      <c r="E20" s="15">
        <f>'BUS 322 M 2.30 Tests'!U20</f>
        <v>27</v>
      </c>
      <c r="F20" s="2"/>
      <c r="G20" s="15">
        <f>'BUS 322 M 2.30 Quizzes'!M20</f>
        <v>14.200000000000001</v>
      </c>
      <c r="H20" s="2"/>
      <c r="I20" s="18">
        <f>'BUS 322 M 2.30  Attendance'!K20</f>
        <v>0</v>
      </c>
      <c r="J20" s="2"/>
      <c r="K20" s="18">
        <f t="shared" si="0"/>
        <v>41.2</v>
      </c>
      <c r="L20" s="43">
        <f t="shared" si="1"/>
        <v>0.74909090909090914</v>
      </c>
      <c r="M20" s="6"/>
      <c r="N20" s="2"/>
      <c r="O20" s="6">
        <v>9166</v>
      </c>
      <c r="P20" s="1"/>
      <c r="Q20" s="1"/>
      <c r="R20" s="74"/>
      <c r="S20" s="78"/>
      <c r="T20" s="79"/>
      <c r="U20" s="80"/>
      <c r="V20" s="1"/>
      <c r="W20" s="1"/>
      <c r="X20" s="1"/>
      <c r="Y20" s="1"/>
      <c r="Z20" s="1"/>
    </row>
    <row r="21" spans="1:26" ht="15.75" customHeight="1" x14ac:dyDescent="0.25">
      <c r="A21" s="5">
        <v>17</v>
      </c>
      <c r="B21" s="2"/>
      <c r="C21" s="6">
        <v>3731</v>
      </c>
      <c r="D21" s="2"/>
      <c r="E21" s="15">
        <f>'BUS 322 M 2.30 Tests'!U21</f>
        <v>22</v>
      </c>
      <c r="F21" s="2"/>
      <c r="G21" s="15">
        <f>'BUS 322 M 2.30 Quizzes'!M21</f>
        <v>14.65</v>
      </c>
      <c r="H21" s="2"/>
      <c r="I21" s="18">
        <f>'BUS 322 M 2.30  Attendance'!K21</f>
        <v>0</v>
      </c>
      <c r="J21" s="2"/>
      <c r="K21" s="18">
        <f t="shared" si="0"/>
        <v>36.65</v>
      </c>
      <c r="L21" s="43">
        <f t="shared" si="1"/>
        <v>0.66636363636363638</v>
      </c>
      <c r="M21" s="6"/>
      <c r="N21" s="2"/>
      <c r="O21" s="6">
        <v>3731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thickBot="1" x14ac:dyDescent="0.3">
      <c r="A22" s="5">
        <v>18</v>
      </c>
      <c r="B22" s="2"/>
      <c r="C22" s="6">
        <v>8199</v>
      </c>
      <c r="D22" s="2"/>
      <c r="E22" s="15">
        <f>'BUS 322 M 2.30 Tests'!U22</f>
        <v>21</v>
      </c>
      <c r="F22" s="2"/>
      <c r="G22" s="15">
        <f>'BUS 322 M 2.30 Quizzes'!M22</f>
        <v>12.950000000000001</v>
      </c>
      <c r="H22" s="3"/>
      <c r="I22" s="18">
        <f>'BUS 322 M 2.30  Attendance'!K22</f>
        <v>0</v>
      </c>
      <c r="J22" s="2"/>
      <c r="K22" s="18">
        <f t="shared" si="0"/>
        <v>33.950000000000003</v>
      </c>
      <c r="L22" s="43">
        <f t="shared" si="1"/>
        <v>0.61727272727272731</v>
      </c>
      <c r="M22" s="6"/>
      <c r="N22" s="2"/>
      <c r="O22" s="6">
        <v>8199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thickBot="1" x14ac:dyDescent="0.3">
      <c r="A23" s="5">
        <v>19</v>
      </c>
      <c r="B23" s="2"/>
      <c r="C23" s="6">
        <v>2696</v>
      </c>
      <c r="D23" s="2"/>
      <c r="E23" s="15">
        <f>'BUS 322 M 2.30 Tests'!U23</f>
        <v>0</v>
      </c>
      <c r="F23" s="2"/>
      <c r="G23" s="15">
        <f>'BUS 322 M 2.30 Quizzes'!M23</f>
        <v>2</v>
      </c>
      <c r="H23" s="3"/>
      <c r="I23" s="18">
        <f>'BUS 322 M 2.30  Attendance'!K23</f>
        <v>0</v>
      </c>
      <c r="J23" s="2"/>
      <c r="K23" s="18">
        <f t="shared" si="0"/>
        <v>2</v>
      </c>
      <c r="L23" s="43">
        <f t="shared" si="1"/>
        <v>3.6363636363636362E-2</v>
      </c>
      <c r="M23" s="6"/>
      <c r="N23" s="2"/>
      <c r="O23" s="6">
        <v>2696</v>
      </c>
      <c r="P23" s="1"/>
      <c r="Q23" s="1"/>
      <c r="R23" s="69" t="s">
        <v>21</v>
      </c>
      <c r="S23" s="70"/>
      <c r="T23" s="70"/>
      <c r="U23" s="71"/>
      <c r="V23" s="1"/>
      <c r="W23" s="1"/>
      <c r="X23" s="1"/>
      <c r="Y23" s="1"/>
      <c r="Z23" s="1"/>
    </row>
    <row r="24" spans="1:26" ht="15.75" customHeight="1" thickBot="1" x14ac:dyDescent="0.3">
      <c r="A24" s="5">
        <v>20</v>
      </c>
      <c r="B24" s="2"/>
      <c r="C24" s="6">
        <v>5628</v>
      </c>
      <c r="D24" s="2"/>
      <c r="E24" s="15">
        <f>'BUS 322 M 2.30 Tests'!U24</f>
        <v>35</v>
      </c>
      <c r="F24" s="2"/>
      <c r="G24" s="15">
        <f>'BUS 322 M 2.30 Quizzes'!M24</f>
        <v>14.05</v>
      </c>
      <c r="H24" s="3"/>
      <c r="I24" s="18">
        <f>'BUS 322 M 2.30  Attendance'!K24</f>
        <v>0</v>
      </c>
      <c r="J24" s="2"/>
      <c r="K24" s="18">
        <f t="shared" si="0"/>
        <v>49.05</v>
      </c>
      <c r="L24" s="43">
        <f t="shared" si="1"/>
        <v>0.89181818181818173</v>
      </c>
      <c r="M24" s="6"/>
      <c r="N24" s="2"/>
      <c r="O24" s="6">
        <v>5628</v>
      </c>
      <c r="P24" s="1"/>
      <c r="Q24" s="1"/>
      <c r="R24" s="19"/>
      <c r="S24" s="72" t="s">
        <v>22</v>
      </c>
      <c r="T24" s="70"/>
      <c r="U24" s="71"/>
      <c r="V24" s="1"/>
      <c r="W24" s="1"/>
      <c r="X24" s="1"/>
      <c r="Y24" s="1"/>
      <c r="Z24" s="1"/>
    </row>
    <row r="25" spans="1:26" ht="15.75" customHeight="1" thickBot="1" x14ac:dyDescent="0.3">
      <c r="A25" s="5">
        <v>21</v>
      </c>
      <c r="B25" s="2"/>
      <c r="C25" s="6">
        <v>3246</v>
      </c>
      <c r="D25" s="2"/>
      <c r="E25" s="15">
        <f>'BUS 322 M 2.30 Tests'!U25</f>
        <v>29</v>
      </c>
      <c r="F25" s="2"/>
      <c r="G25" s="15">
        <f>'BUS 322 M 2.30 Quizzes'!M25</f>
        <v>2.85</v>
      </c>
      <c r="H25" s="3"/>
      <c r="I25" s="18">
        <f>'BUS 322 M 2.30  Attendance'!K25</f>
        <v>0</v>
      </c>
      <c r="J25" s="2"/>
      <c r="K25" s="18">
        <f t="shared" si="0"/>
        <v>31.85</v>
      </c>
      <c r="L25" s="43">
        <f t="shared" si="1"/>
        <v>0.5790909090909091</v>
      </c>
      <c r="M25" s="6"/>
      <c r="N25" s="2"/>
      <c r="O25" s="6">
        <v>3246</v>
      </c>
      <c r="P25" s="1"/>
      <c r="Q25" s="1"/>
      <c r="R25" s="19" t="s">
        <v>23</v>
      </c>
      <c r="S25" s="20">
        <v>100</v>
      </c>
      <c r="T25" s="19" t="s">
        <v>24</v>
      </c>
      <c r="U25" s="20">
        <v>95</v>
      </c>
      <c r="V25" s="1"/>
      <c r="W25" s="1"/>
      <c r="X25" s="1"/>
      <c r="Y25" s="1"/>
      <c r="Z25" s="1"/>
    </row>
    <row r="26" spans="1:26" ht="15.75" customHeight="1" thickBot="1" x14ac:dyDescent="0.3">
      <c r="A26" s="5">
        <v>22</v>
      </c>
      <c r="B26" s="2"/>
      <c r="C26" s="6">
        <v>6011</v>
      </c>
      <c r="D26" s="2"/>
      <c r="E26" s="15">
        <f>'BUS 322 M 2.30 Tests'!U26</f>
        <v>38</v>
      </c>
      <c r="F26" s="2"/>
      <c r="G26" s="15">
        <f>'BUS 322 M 2.30 Quizzes'!M26</f>
        <v>9.35</v>
      </c>
      <c r="H26" s="3"/>
      <c r="I26" s="18">
        <f>'BUS 322 M 2.30  Attendance'!K26</f>
        <v>0</v>
      </c>
      <c r="J26" s="2"/>
      <c r="K26" s="18">
        <f t="shared" si="0"/>
        <v>47.35</v>
      </c>
      <c r="L26" s="43">
        <f t="shared" si="1"/>
        <v>0.86090909090909096</v>
      </c>
      <c r="M26" s="6"/>
      <c r="N26" s="2"/>
      <c r="O26" s="6">
        <v>6011</v>
      </c>
      <c r="P26" s="1"/>
      <c r="Q26" s="1"/>
      <c r="R26" s="19" t="s">
        <v>25</v>
      </c>
      <c r="S26" s="20">
        <v>94.99</v>
      </c>
      <c r="T26" s="19" t="s">
        <v>24</v>
      </c>
      <c r="U26" s="20">
        <v>90</v>
      </c>
      <c r="V26" s="1"/>
      <c r="W26" s="1"/>
      <c r="X26" s="1"/>
      <c r="Y26" s="1"/>
      <c r="Z26" s="1"/>
    </row>
    <row r="27" spans="1:26" ht="15.75" customHeight="1" thickBot="1" x14ac:dyDescent="0.3">
      <c r="A27" s="5">
        <v>23</v>
      </c>
      <c r="B27" s="2"/>
      <c r="C27" s="6">
        <v>9188</v>
      </c>
      <c r="D27" s="2"/>
      <c r="E27" s="15">
        <f>'BUS 322 M 2.30 Tests'!U27</f>
        <v>28</v>
      </c>
      <c r="F27" s="2"/>
      <c r="G27" s="15">
        <f>'BUS 322 M 2.30 Quizzes'!M27</f>
        <v>11.55</v>
      </c>
      <c r="H27" s="3"/>
      <c r="I27" s="18">
        <f>'BUS 322 M 2.30  Attendance'!K27</f>
        <v>0</v>
      </c>
      <c r="J27" s="2"/>
      <c r="K27" s="18">
        <f t="shared" si="0"/>
        <v>39.549999999999997</v>
      </c>
      <c r="L27" s="43">
        <f t="shared" si="1"/>
        <v>0.719090909090909</v>
      </c>
      <c r="M27" s="6"/>
      <c r="N27" s="2"/>
      <c r="O27" s="6">
        <v>9188</v>
      </c>
      <c r="P27" s="1"/>
      <c r="Q27" s="1"/>
      <c r="R27" s="19" t="s">
        <v>26</v>
      </c>
      <c r="S27" s="20">
        <v>89.99</v>
      </c>
      <c r="T27" s="19" t="s">
        <v>24</v>
      </c>
      <c r="U27" s="20">
        <v>87</v>
      </c>
      <c r="V27" s="1"/>
      <c r="W27" s="1"/>
      <c r="X27" s="1"/>
      <c r="Y27" s="1"/>
      <c r="Z27" s="1"/>
    </row>
    <row r="28" spans="1:26" ht="15.75" customHeight="1" thickBot="1" x14ac:dyDescent="0.3">
      <c r="A28" s="5">
        <v>24</v>
      </c>
      <c r="B28" s="2"/>
      <c r="C28" s="6">
        <v>5368</v>
      </c>
      <c r="D28" s="2"/>
      <c r="E28" s="15">
        <f>'BUS 322 M 2.30 Tests'!U28</f>
        <v>29</v>
      </c>
      <c r="F28" s="2"/>
      <c r="G28" s="15">
        <f>'BUS 322 M 2.30 Quizzes'!M28</f>
        <v>8.8000000000000007</v>
      </c>
      <c r="H28" s="3"/>
      <c r="I28" s="18">
        <f>'BUS 322 M 2.30  Attendance'!K28</f>
        <v>0</v>
      </c>
      <c r="J28" s="2"/>
      <c r="K28" s="18">
        <f t="shared" si="0"/>
        <v>37.799999999999997</v>
      </c>
      <c r="L28" s="43">
        <f t="shared" si="1"/>
        <v>0.68727272727272726</v>
      </c>
      <c r="M28" s="6"/>
      <c r="N28" s="2"/>
      <c r="O28" s="6">
        <v>5368</v>
      </c>
      <c r="P28" s="1"/>
      <c r="Q28" s="1"/>
      <c r="R28" s="19" t="s">
        <v>27</v>
      </c>
      <c r="S28" s="20">
        <v>86.99</v>
      </c>
      <c r="T28" s="19" t="s">
        <v>24</v>
      </c>
      <c r="U28" s="20">
        <v>83</v>
      </c>
      <c r="V28" s="1"/>
      <c r="W28" s="1"/>
      <c r="X28" s="1"/>
      <c r="Y28" s="1"/>
      <c r="Z28" s="1"/>
    </row>
    <row r="29" spans="1:26" ht="15.75" customHeight="1" thickBot="1" x14ac:dyDescent="0.3">
      <c r="A29" s="5">
        <v>25</v>
      </c>
      <c r="B29" s="2"/>
      <c r="C29" s="6">
        <v>2603</v>
      </c>
      <c r="D29" s="2"/>
      <c r="E29" s="15">
        <f>'BUS 322 M 2.30 Tests'!U29</f>
        <v>38</v>
      </c>
      <c r="F29" s="2"/>
      <c r="G29" s="15">
        <f>'BUS 322 M 2.30 Quizzes'!M29</f>
        <v>13.55</v>
      </c>
      <c r="H29" s="3"/>
      <c r="I29" s="18">
        <f>'BUS 322 M 2.30  Attendance'!K29</f>
        <v>0</v>
      </c>
      <c r="J29" s="2"/>
      <c r="K29" s="18">
        <f t="shared" si="0"/>
        <v>51.55</v>
      </c>
      <c r="L29" s="43">
        <f t="shared" si="1"/>
        <v>0.93727272727272726</v>
      </c>
      <c r="M29" s="6"/>
      <c r="N29" s="2"/>
      <c r="O29" s="6">
        <v>2603</v>
      </c>
      <c r="P29" s="1"/>
      <c r="Q29" s="1"/>
      <c r="R29" s="19" t="s">
        <v>28</v>
      </c>
      <c r="S29" s="20">
        <v>82.99</v>
      </c>
      <c r="T29" s="19" t="s">
        <v>24</v>
      </c>
      <c r="U29" s="20">
        <v>80</v>
      </c>
      <c r="V29" s="1"/>
      <c r="W29" s="1"/>
      <c r="X29" s="1"/>
      <c r="Y29" s="1"/>
      <c r="Z29" s="1"/>
    </row>
    <row r="30" spans="1:26" ht="15.75" customHeight="1" thickBot="1" x14ac:dyDescent="0.3">
      <c r="A30" s="5">
        <v>26</v>
      </c>
      <c r="B30" s="2"/>
      <c r="C30" s="6">
        <v>3700</v>
      </c>
      <c r="D30" s="2"/>
      <c r="E30" s="15">
        <f>'BUS 322 M 2.30 Tests'!U30</f>
        <v>42</v>
      </c>
      <c r="F30" s="2"/>
      <c r="G30" s="15">
        <f>'BUS 322 M 2.30 Quizzes'!M30</f>
        <v>8.35</v>
      </c>
      <c r="H30" s="3"/>
      <c r="I30" s="18">
        <f>'BUS 322 M 2.30  Attendance'!K30</f>
        <v>0</v>
      </c>
      <c r="J30" s="2"/>
      <c r="K30" s="18">
        <f t="shared" si="0"/>
        <v>50.35</v>
      </c>
      <c r="L30" s="43">
        <f t="shared" si="1"/>
        <v>0.91545454545454552</v>
      </c>
      <c r="M30" s="6"/>
      <c r="N30" s="2"/>
      <c r="O30" s="6">
        <v>3700</v>
      </c>
      <c r="P30" s="1"/>
      <c r="Q30" s="1"/>
      <c r="R30" s="19" t="s">
        <v>29</v>
      </c>
      <c r="S30" s="20">
        <v>79.989999999999995</v>
      </c>
      <c r="T30" s="19" t="s">
        <v>24</v>
      </c>
      <c r="U30" s="20">
        <v>77</v>
      </c>
      <c r="V30" s="1"/>
      <c r="W30" s="1"/>
      <c r="X30" s="1"/>
      <c r="Y30" s="1"/>
      <c r="Z30" s="1"/>
    </row>
    <row r="31" spans="1:26" ht="15.75" customHeight="1" thickBot="1" x14ac:dyDescent="0.3">
      <c r="A31" s="5">
        <v>27</v>
      </c>
      <c r="B31" s="2"/>
      <c r="C31" s="6">
        <v>1110</v>
      </c>
      <c r="D31" s="2"/>
      <c r="E31" s="15">
        <f>'BUS 322 M 2.30 Tests'!U31</f>
        <v>36</v>
      </c>
      <c r="F31" s="2"/>
      <c r="G31" s="15">
        <f>'BUS 322 M 2.30 Quizzes'!M31</f>
        <v>12.850000000000001</v>
      </c>
      <c r="H31" s="3"/>
      <c r="I31" s="25">
        <f>'BUS 322 M 2.30  Attendance'!K31</f>
        <v>0</v>
      </c>
      <c r="J31" s="2"/>
      <c r="K31" s="29">
        <f t="shared" si="0"/>
        <v>48.85</v>
      </c>
      <c r="L31" s="43">
        <f t="shared" si="1"/>
        <v>0.88818181818181818</v>
      </c>
      <c r="M31" s="6"/>
      <c r="N31" s="2"/>
      <c r="O31" s="6">
        <v>1110</v>
      </c>
      <c r="P31" s="1"/>
      <c r="Q31" s="1"/>
      <c r="R31" s="19" t="s">
        <v>30</v>
      </c>
      <c r="S31" s="20">
        <v>76.989999999999995</v>
      </c>
      <c r="T31" s="19" t="s">
        <v>24</v>
      </c>
      <c r="U31" s="20">
        <v>73</v>
      </c>
      <c r="V31" s="1"/>
      <c r="W31" s="1"/>
      <c r="X31" s="1"/>
      <c r="Y31" s="1"/>
      <c r="Z31" s="1"/>
    </row>
    <row r="32" spans="1:26" ht="15.75" customHeight="1" thickBot="1" x14ac:dyDescent="0.3">
      <c r="A32" s="5">
        <v>28</v>
      </c>
      <c r="B32" s="2"/>
      <c r="C32" s="6">
        <v>7682</v>
      </c>
      <c r="D32" s="2"/>
      <c r="E32" s="15">
        <f>'BUS 322 M 2.30 Tests'!U32</f>
        <v>34</v>
      </c>
      <c r="F32" s="2"/>
      <c r="G32" s="15">
        <f>'BUS 322 M 2.30 Quizzes'!M32</f>
        <v>11.5</v>
      </c>
      <c r="H32" s="3"/>
      <c r="I32" s="18">
        <f>'BUS 322 M 2.30  Attendance'!K32</f>
        <v>0</v>
      </c>
      <c r="J32" s="2"/>
      <c r="K32" s="18">
        <f t="shared" si="0"/>
        <v>45.5</v>
      </c>
      <c r="L32" s="43">
        <f t="shared" si="1"/>
        <v>0.82727272727272727</v>
      </c>
      <c r="M32" s="6"/>
      <c r="N32" s="2"/>
      <c r="O32" s="6">
        <v>7682</v>
      </c>
      <c r="P32" s="1"/>
      <c r="Q32" s="1"/>
      <c r="R32" s="19" t="s">
        <v>31</v>
      </c>
      <c r="S32" s="20">
        <v>72.989999999999995</v>
      </c>
      <c r="T32" s="19" t="s">
        <v>24</v>
      </c>
      <c r="U32" s="20">
        <v>70</v>
      </c>
      <c r="V32" s="1"/>
      <c r="W32" s="1"/>
      <c r="X32" s="1"/>
      <c r="Y32" s="1"/>
      <c r="Z32" s="1"/>
    </row>
    <row r="33" spans="1:26" ht="15.75" customHeight="1" thickBot="1" x14ac:dyDescent="0.3">
      <c r="A33" s="5">
        <v>29</v>
      </c>
      <c r="B33" s="11"/>
      <c r="C33" s="6">
        <v>5279</v>
      </c>
      <c r="D33" s="11"/>
      <c r="E33" s="15">
        <f>'BUS 322 M 2.30 Tests'!U33</f>
        <v>30</v>
      </c>
      <c r="F33" s="2"/>
      <c r="G33" s="15">
        <f>'BUS 322 M 2.30 Quizzes'!M33</f>
        <v>4.1500000000000004</v>
      </c>
      <c r="H33" s="3"/>
      <c r="I33" s="18">
        <f>'BUS 322 M 2.30  Attendance'!K33</f>
        <v>0</v>
      </c>
      <c r="J33" s="2"/>
      <c r="K33" s="18">
        <f t="shared" si="0"/>
        <v>34.15</v>
      </c>
      <c r="L33" s="43">
        <f t="shared" si="1"/>
        <v>0.62090909090909085</v>
      </c>
      <c r="M33" s="6"/>
      <c r="N33" s="2"/>
      <c r="O33" s="6">
        <v>5279</v>
      </c>
      <c r="P33" s="1"/>
      <c r="Q33" s="1"/>
      <c r="R33" s="19" t="s">
        <v>32</v>
      </c>
      <c r="S33" s="20">
        <v>69.989999999999995</v>
      </c>
      <c r="T33" s="19" t="s">
        <v>24</v>
      </c>
      <c r="U33" s="20">
        <v>67</v>
      </c>
      <c r="V33" s="1"/>
      <c r="W33" s="1"/>
      <c r="X33" s="1"/>
      <c r="Y33" s="1"/>
      <c r="Z33" s="1"/>
    </row>
    <row r="34" spans="1:26" ht="15.75" customHeight="1" thickBot="1" x14ac:dyDescent="0.3">
      <c r="A34" s="5">
        <v>30</v>
      </c>
      <c r="B34" s="2"/>
      <c r="C34" s="6">
        <v>5292</v>
      </c>
      <c r="D34" s="2"/>
      <c r="E34" s="15">
        <f>'BUS 322 M 2.30 Tests'!U34</f>
        <v>17</v>
      </c>
      <c r="F34" s="2"/>
      <c r="G34" s="15">
        <f>'BUS 322 M 2.30 Quizzes'!M34</f>
        <v>2</v>
      </c>
      <c r="H34" s="3"/>
      <c r="I34" s="18">
        <f>'BUS 322 M 2.30  Attendance'!K34</f>
        <v>0</v>
      </c>
      <c r="J34" s="2"/>
      <c r="K34" s="18">
        <f t="shared" si="0"/>
        <v>19</v>
      </c>
      <c r="L34" s="43">
        <f t="shared" si="1"/>
        <v>0.34545454545454546</v>
      </c>
      <c r="M34" s="6"/>
      <c r="N34" s="2"/>
      <c r="O34" s="6">
        <v>5292</v>
      </c>
      <c r="P34" s="1"/>
      <c r="Q34" s="1"/>
      <c r="R34" s="19" t="s">
        <v>33</v>
      </c>
      <c r="S34" s="20">
        <v>66.989999999999995</v>
      </c>
      <c r="T34" s="19" t="s">
        <v>24</v>
      </c>
      <c r="U34" s="20">
        <v>63</v>
      </c>
      <c r="V34" s="1"/>
      <c r="W34" s="1"/>
      <c r="X34" s="1"/>
      <c r="Y34" s="1"/>
      <c r="Z34" s="1"/>
    </row>
    <row r="35" spans="1:26" ht="15.75" customHeight="1" thickBot="1" x14ac:dyDescent="0.3">
      <c r="A35" s="5">
        <v>31</v>
      </c>
      <c r="B35" s="2"/>
      <c r="C35" s="6">
        <v>1906</v>
      </c>
      <c r="D35" s="2"/>
      <c r="E35" s="15">
        <f>'BUS 322 M 2.30 Tests'!U35</f>
        <v>34</v>
      </c>
      <c r="F35" s="2"/>
      <c r="G35" s="15">
        <f>'BUS 322 M 2.30 Quizzes'!M35</f>
        <v>12.15</v>
      </c>
      <c r="H35" s="3"/>
      <c r="I35" s="18">
        <f>'BUS 322 M 2.30  Attendance'!K35</f>
        <v>0</v>
      </c>
      <c r="J35" s="2"/>
      <c r="K35" s="18">
        <f t="shared" si="0"/>
        <v>46.15</v>
      </c>
      <c r="L35" s="43">
        <f t="shared" si="1"/>
        <v>0.83909090909090911</v>
      </c>
      <c r="M35" s="6"/>
      <c r="N35" s="2"/>
      <c r="O35" s="6">
        <v>1906</v>
      </c>
      <c r="P35" s="1"/>
      <c r="Q35" s="1"/>
      <c r="R35" s="19" t="s">
        <v>34</v>
      </c>
      <c r="S35" s="20">
        <v>62.99</v>
      </c>
      <c r="T35" s="19" t="s">
        <v>24</v>
      </c>
      <c r="U35" s="20">
        <v>60</v>
      </c>
      <c r="V35" s="1"/>
      <c r="W35" s="1"/>
      <c r="X35" s="1"/>
      <c r="Y35" s="1"/>
      <c r="Z35" s="1"/>
    </row>
    <row r="36" spans="1:26" ht="15.75" customHeight="1" x14ac:dyDescent="0.25">
      <c r="A36" s="5">
        <v>32</v>
      </c>
      <c r="B36" s="2"/>
      <c r="C36" s="6">
        <v>4992</v>
      </c>
      <c r="D36" s="2"/>
      <c r="E36" s="15">
        <f>'BUS 322 M 2.30 Tests'!U36</f>
        <v>38</v>
      </c>
      <c r="F36" s="2"/>
      <c r="G36" s="15">
        <f>'BUS 322 M 2.30 Quizzes'!M36</f>
        <v>10.850000000000001</v>
      </c>
      <c r="H36" s="3"/>
      <c r="I36" s="18">
        <f>'BUS 322 M 2.30  Attendance'!K36</f>
        <v>0</v>
      </c>
      <c r="J36" s="2"/>
      <c r="K36" s="18">
        <f t="shared" si="0"/>
        <v>48.85</v>
      </c>
      <c r="L36" s="43">
        <f t="shared" si="1"/>
        <v>0.88818181818181818</v>
      </c>
      <c r="M36" s="6"/>
      <c r="N36" s="2"/>
      <c r="O36" s="6">
        <v>4992</v>
      </c>
      <c r="P36" s="1"/>
      <c r="Q36" s="1"/>
      <c r="R36" s="73" t="s">
        <v>35</v>
      </c>
      <c r="S36" s="75" t="s">
        <v>36</v>
      </c>
      <c r="T36" s="76"/>
      <c r="U36" s="77"/>
      <c r="V36" s="1"/>
      <c r="W36" s="1"/>
      <c r="X36" s="1"/>
      <c r="Y36" s="1"/>
      <c r="Z36" s="1"/>
    </row>
    <row r="37" spans="1:26" ht="15.75" customHeight="1" thickBot="1" x14ac:dyDescent="0.3">
      <c r="A37" s="5">
        <v>33</v>
      </c>
      <c r="B37" s="2"/>
      <c r="C37" s="6">
        <v>4894</v>
      </c>
      <c r="D37" s="2"/>
      <c r="E37" s="15">
        <f>'BUS 322 M 2.30 Tests'!U37</f>
        <v>36</v>
      </c>
      <c r="F37" s="2"/>
      <c r="G37" s="15">
        <f>'BUS 322 M 2.30 Quizzes'!M37</f>
        <v>13.5</v>
      </c>
      <c r="H37" s="3"/>
      <c r="I37" s="18">
        <f>'BUS 322 M 2.30  Attendance'!K37</f>
        <v>0</v>
      </c>
      <c r="J37" s="2"/>
      <c r="K37" s="18">
        <f t="shared" si="0"/>
        <v>49.5</v>
      </c>
      <c r="L37" s="43">
        <f t="shared" si="1"/>
        <v>0.9</v>
      </c>
      <c r="M37" s="6"/>
      <c r="N37" s="2"/>
      <c r="O37" s="6">
        <v>4894</v>
      </c>
      <c r="P37" s="1"/>
      <c r="Q37" s="1"/>
      <c r="R37" s="74"/>
      <c r="S37" s="78"/>
      <c r="T37" s="79"/>
      <c r="U37" s="80"/>
      <c r="V37" s="1"/>
      <c r="W37" s="1"/>
      <c r="X37" s="1"/>
      <c r="Y37" s="1"/>
      <c r="Z37" s="1"/>
    </row>
    <row r="38" spans="1:26" ht="15.75" customHeight="1" x14ac:dyDescent="0.25">
      <c r="A38" s="5">
        <v>34</v>
      </c>
      <c r="B38" s="2"/>
      <c r="C38" s="6">
        <v>9346</v>
      </c>
      <c r="D38" s="2"/>
      <c r="E38" s="15">
        <f>'BUS 322 M 2.30 Tests'!U38</f>
        <v>37</v>
      </c>
      <c r="F38" s="2"/>
      <c r="G38" s="15">
        <f>'BUS 322 M 2.30 Quizzes'!M38</f>
        <v>10.350000000000001</v>
      </c>
      <c r="H38" s="3"/>
      <c r="I38" s="18">
        <f>'BUS 322 M 2.30  Attendance'!K38</f>
        <v>0</v>
      </c>
      <c r="J38" s="2"/>
      <c r="K38" s="18">
        <f t="shared" si="0"/>
        <v>47.35</v>
      </c>
      <c r="L38" s="43">
        <f t="shared" si="1"/>
        <v>0.86090909090909096</v>
      </c>
      <c r="M38" s="6"/>
      <c r="N38" s="2"/>
      <c r="O38" s="6">
        <v>9346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24"/>
      <c r="L39" s="1"/>
      <c r="M39" s="2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24"/>
      <c r="L40" s="28"/>
      <c r="M40" s="32"/>
      <c r="N40" s="27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24"/>
      <c r="L41" s="1"/>
      <c r="M41" s="2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24"/>
      <c r="L42" s="1"/>
      <c r="M42" s="2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24"/>
      <c r="L43" s="1"/>
      <c r="M43" s="2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24"/>
      <c r="L44" s="1"/>
      <c r="M44" s="2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24"/>
      <c r="L45" s="1"/>
      <c r="M45" s="2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24"/>
      <c r="L46" s="1"/>
      <c r="M46" s="2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24"/>
      <c r="L47" s="1"/>
      <c r="M47" s="2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24"/>
      <c r="L48" s="1"/>
      <c r="M48" s="2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24"/>
      <c r="L49" s="1"/>
      <c r="M49" s="2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24"/>
      <c r="L50" s="1"/>
      <c r="M50" s="2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24"/>
      <c r="L51" s="1"/>
      <c r="M51" s="24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24"/>
      <c r="L52" s="1"/>
      <c r="M52" s="24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24"/>
      <c r="L53" s="1"/>
      <c r="M53" s="24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24"/>
      <c r="L54" s="1"/>
      <c r="M54" s="24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24"/>
      <c r="L55" s="1"/>
      <c r="M55" s="24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24"/>
      <c r="L56" s="1"/>
      <c r="M56" s="24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24"/>
      <c r="L57" s="1"/>
      <c r="M57" s="24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24"/>
      <c r="L58" s="1"/>
      <c r="M58" s="24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24"/>
      <c r="L59" s="1"/>
      <c r="M59" s="2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24"/>
      <c r="L60" s="1"/>
      <c r="M60" s="24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24"/>
      <c r="L61" s="1"/>
      <c r="M61" s="2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24"/>
      <c r="L62" s="1"/>
      <c r="M62" s="2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24"/>
      <c r="L63" s="1"/>
      <c r="M63" s="24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24"/>
      <c r="L64" s="1"/>
      <c r="M64" s="24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24"/>
      <c r="L65" s="1"/>
      <c r="M65" s="2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24"/>
      <c r="L66" s="1"/>
      <c r="M66" s="24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24"/>
      <c r="L67" s="1"/>
      <c r="M67" s="2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24"/>
      <c r="L68" s="1"/>
      <c r="M68" s="2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24"/>
      <c r="L69" s="1"/>
      <c r="M69" s="24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24"/>
      <c r="L70" s="1"/>
      <c r="M70" s="24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24"/>
      <c r="L71" s="1"/>
      <c r="M71" s="24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24"/>
      <c r="L72" s="1"/>
      <c r="M72" s="24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24"/>
      <c r="L73" s="1"/>
      <c r="M73" s="24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24"/>
      <c r="L74" s="1"/>
      <c r="M74" s="24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24"/>
      <c r="L75" s="1"/>
      <c r="M75" s="24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24"/>
      <c r="L76" s="1"/>
      <c r="M76" s="24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24"/>
      <c r="L77" s="1"/>
      <c r="M77" s="24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24"/>
      <c r="L78" s="1"/>
      <c r="M78" s="24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24"/>
      <c r="L79" s="1"/>
      <c r="M79" s="24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24"/>
      <c r="L80" s="1"/>
      <c r="M80" s="24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24"/>
      <c r="L81" s="1"/>
      <c r="M81" s="24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24"/>
      <c r="L82" s="1"/>
      <c r="M82" s="24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24"/>
      <c r="L83" s="1"/>
      <c r="M83" s="24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24"/>
      <c r="L84" s="1"/>
      <c r="M84" s="24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24"/>
      <c r="L85" s="1"/>
      <c r="M85" s="24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24"/>
      <c r="L86" s="1"/>
      <c r="M86" s="24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24"/>
      <c r="L87" s="1"/>
      <c r="M87" s="24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24"/>
      <c r="L88" s="1"/>
      <c r="M88" s="24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24"/>
      <c r="L89" s="1"/>
      <c r="M89" s="2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24"/>
      <c r="L90" s="1"/>
      <c r="M90" s="24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24"/>
      <c r="L91" s="1"/>
      <c r="M91" s="2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24"/>
      <c r="L92" s="1"/>
      <c r="M92" s="24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24"/>
      <c r="L93" s="1"/>
      <c r="M93" s="24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24"/>
      <c r="L94" s="1"/>
      <c r="M94" s="24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24"/>
      <c r="L95" s="1"/>
      <c r="M95" s="24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24"/>
      <c r="L96" s="1"/>
      <c r="M96" s="24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24"/>
      <c r="L97" s="1"/>
      <c r="M97" s="24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24"/>
      <c r="L98" s="1"/>
      <c r="M98" s="24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24"/>
      <c r="L99" s="1"/>
      <c r="M99" s="2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24"/>
      <c r="L100" s="1"/>
      <c r="M100" s="24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24"/>
      <c r="L101" s="1"/>
      <c r="M101" s="24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24"/>
      <c r="L102" s="1"/>
      <c r="M102" s="24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24"/>
      <c r="L103" s="1"/>
      <c r="M103" s="24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24"/>
      <c r="L104" s="1"/>
      <c r="M104" s="24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24"/>
      <c r="L105" s="1"/>
      <c r="M105" s="24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24"/>
      <c r="L106" s="1"/>
      <c r="M106" s="24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24"/>
      <c r="L107" s="1"/>
      <c r="M107" s="24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24"/>
      <c r="L108" s="1"/>
      <c r="M108" s="24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24"/>
      <c r="L109" s="1"/>
      <c r="M109" s="24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24"/>
      <c r="L110" s="1"/>
      <c r="M110" s="24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24"/>
      <c r="L111" s="1"/>
      <c r="M111" s="24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24"/>
      <c r="L112" s="1"/>
      <c r="M112" s="2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24"/>
      <c r="L113" s="1"/>
      <c r="M113" s="2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24"/>
      <c r="L114" s="1"/>
      <c r="M114" s="24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24"/>
      <c r="L115" s="1"/>
      <c r="M115" s="2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24"/>
      <c r="L116" s="1"/>
      <c r="M116" s="24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24"/>
      <c r="L117" s="1"/>
      <c r="M117" s="24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24"/>
      <c r="L118" s="1"/>
      <c r="M118" s="24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24"/>
      <c r="L119" s="1"/>
      <c r="M119" s="24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24"/>
      <c r="L120" s="1"/>
      <c r="M120" s="24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24"/>
      <c r="L121" s="1"/>
      <c r="M121" s="24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24"/>
      <c r="L122" s="1"/>
      <c r="M122" s="24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24"/>
      <c r="L123" s="1"/>
      <c r="M123" s="24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4"/>
      <c r="L124" s="1"/>
      <c r="M124" s="24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24"/>
      <c r="L125" s="1"/>
      <c r="M125" s="24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24"/>
      <c r="L126" s="1"/>
      <c r="M126" s="24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24"/>
      <c r="L127" s="1"/>
      <c r="M127" s="24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24"/>
      <c r="L128" s="1"/>
      <c r="M128" s="24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24"/>
      <c r="L129" s="1"/>
      <c r="M129" s="24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24"/>
      <c r="L130" s="1"/>
      <c r="M130" s="24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24"/>
      <c r="L131" s="1"/>
      <c r="M131" s="24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24"/>
      <c r="L132" s="1"/>
      <c r="M132" s="24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24"/>
      <c r="L133" s="1"/>
      <c r="M133" s="24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24"/>
      <c r="L134" s="1"/>
      <c r="M134" s="24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24"/>
      <c r="L135" s="1"/>
      <c r="M135" s="24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24"/>
      <c r="L136" s="1"/>
      <c r="M136" s="24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24"/>
      <c r="L137" s="1"/>
      <c r="M137" s="24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24"/>
      <c r="L138" s="1"/>
      <c r="M138" s="24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24"/>
      <c r="L139" s="1"/>
      <c r="M139" s="24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24"/>
      <c r="L140" s="1"/>
      <c r="M140" s="24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24"/>
      <c r="L141" s="1"/>
      <c r="M141" s="24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24"/>
      <c r="L142" s="1"/>
      <c r="M142" s="24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24"/>
      <c r="L143" s="1"/>
      <c r="M143" s="24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24"/>
      <c r="L144" s="1"/>
      <c r="M144" s="24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24"/>
      <c r="L145" s="1"/>
      <c r="M145" s="24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24"/>
      <c r="L146" s="1"/>
      <c r="M146" s="24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24"/>
      <c r="L147" s="1"/>
      <c r="M147" s="24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24"/>
      <c r="L148" s="1"/>
      <c r="M148" s="2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24"/>
      <c r="L149" s="1"/>
      <c r="M149" s="24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24"/>
      <c r="L150" s="1"/>
      <c r="M150" s="24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24"/>
      <c r="L151" s="1"/>
      <c r="M151" s="24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24"/>
      <c r="L152" s="1"/>
      <c r="M152" s="24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24"/>
      <c r="L153" s="1"/>
      <c r="M153" s="24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24"/>
      <c r="L154" s="1"/>
      <c r="M154" s="24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24"/>
      <c r="L155" s="1"/>
      <c r="M155" s="24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24"/>
      <c r="L156" s="1"/>
      <c r="M156" s="24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24"/>
      <c r="L157" s="1"/>
      <c r="M157" s="24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24"/>
      <c r="L158" s="1"/>
      <c r="M158" s="24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24"/>
      <c r="L159" s="1"/>
      <c r="M159" s="24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24"/>
      <c r="L160" s="1"/>
      <c r="M160" s="24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24"/>
      <c r="L161" s="1"/>
      <c r="M161" s="24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24"/>
      <c r="L162" s="1"/>
      <c r="M162" s="24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24"/>
      <c r="L163" s="1"/>
      <c r="M163" s="24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24"/>
      <c r="L164" s="1"/>
      <c r="M164" s="24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24"/>
      <c r="L165" s="1"/>
      <c r="M165" s="24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24"/>
      <c r="L166" s="1"/>
      <c r="M166" s="24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24"/>
      <c r="L167" s="1"/>
      <c r="M167" s="24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24"/>
      <c r="L168" s="1"/>
      <c r="M168" s="24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24"/>
      <c r="L169" s="1"/>
      <c r="M169" s="24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24"/>
      <c r="L170" s="1"/>
      <c r="M170" s="24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24"/>
      <c r="L171" s="1"/>
      <c r="M171" s="24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24"/>
      <c r="L172" s="1"/>
      <c r="M172" s="24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24"/>
      <c r="L173" s="1"/>
      <c r="M173" s="24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24"/>
      <c r="L174" s="1"/>
      <c r="M174" s="24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24"/>
      <c r="L175" s="1"/>
      <c r="M175" s="24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24"/>
      <c r="L176" s="1"/>
      <c r="M176" s="24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24"/>
      <c r="L177" s="1"/>
      <c r="M177" s="24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24"/>
      <c r="L178" s="1"/>
      <c r="M178" s="24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24"/>
      <c r="L179" s="1"/>
      <c r="M179" s="24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24"/>
      <c r="L180" s="1"/>
      <c r="M180" s="24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24"/>
      <c r="L181" s="1"/>
      <c r="M181" s="24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24"/>
      <c r="L182" s="1"/>
      <c r="M182" s="24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24"/>
      <c r="L183" s="1"/>
      <c r="M183" s="24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24"/>
      <c r="L184" s="1"/>
      <c r="M184" s="24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24"/>
      <c r="L185" s="1"/>
      <c r="M185" s="24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24"/>
      <c r="L186" s="1"/>
      <c r="M186" s="24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24"/>
      <c r="L187" s="1"/>
      <c r="M187" s="24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24"/>
      <c r="L188" s="1"/>
      <c r="M188" s="24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24"/>
      <c r="L189" s="1"/>
      <c r="M189" s="24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24"/>
      <c r="L190" s="1"/>
      <c r="M190" s="24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24"/>
      <c r="L191" s="1"/>
      <c r="M191" s="24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24"/>
      <c r="L192" s="1"/>
      <c r="M192" s="24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24"/>
      <c r="L193" s="1"/>
      <c r="M193" s="24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24"/>
      <c r="L194" s="1"/>
      <c r="M194" s="24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24"/>
      <c r="L195" s="1"/>
      <c r="M195" s="24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24"/>
      <c r="L196" s="1"/>
      <c r="M196" s="24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24"/>
      <c r="L197" s="1"/>
      <c r="M197" s="24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24"/>
      <c r="L198" s="1"/>
      <c r="M198" s="24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24"/>
      <c r="L199" s="1"/>
      <c r="M199" s="24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24"/>
      <c r="L200" s="1"/>
      <c r="M200" s="24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24"/>
      <c r="L201" s="1"/>
      <c r="M201" s="24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24"/>
      <c r="L202" s="1"/>
      <c r="M202" s="24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24"/>
      <c r="L203" s="1"/>
      <c r="M203" s="24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24"/>
      <c r="L204" s="1"/>
      <c r="M204" s="24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24"/>
      <c r="L205" s="1"/>
      <c r="M205" s="24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24"/>
      <c r="L206" s="1"/>
      <c r="M206" s="24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24"/>
      <c r="L207" s="1"/>
      <c r="M207" s="24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24"/>
      <c r="L208" s="1"/>
      <c r="M208" s="24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24"/>
      <c r="L209" s="1"/>
      <c r="M209" s="24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24"/>
      <c r="L210" s="1"/>
      <c r="M210" s="24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24"/>
      <c r="L211" s="1"/>
      <c r="M211" s="24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24"/>
      <c r="L212" s="1"/>
      <c r="M212" s="24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24"/>
      <c r="L213" s="1"/>
      <c r="M213" s="24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/>
    <row r="215" spans="1:26" ht="15.75" customHeight="1" x14ac:dyDescent="0.2"/>
    <row r="216" spans="1:26" ht="15.75" customHeight="1" x14ac:dyDescent="0.2"/>
    <row r="217" spans="1:26" ht="15.75" customHeight="1" x14ac:dyDescent="0.2"/>
    <row r="218" spans="1:26" ht="15.75" customHeight="1" x14ac:dyDescent="0.2"/>
    <row r="219" spans="1:26" ht="15.75" customHeight="1" x14ac:dyDescent="0.2"/>
    <row r="220" spans="1:26" ht="15.75" customHeight="1" x14ac:dyDescent="0.2"/>
    <row r="221" spans="1:26" ht="15.75" customHeight="1" x14ac:dyDescent="0.2"/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</sheetData>
  <sheetProtection algorithmName="SHA-512" hashValue="7P0/StLg98hlHSYvSdpKpzASXSBthwR8iohqnvmAPKi3qQ7I3NMSDhsr3FIGUxIu5CL39oIOW434DC9ES2WLTQ==" saltValue="+eorAkwoE63kRQZ6dOwgMA==" spinCount="100000" sheet="1" objects="1" scenarios="1"/>
  <mergeCells count="20">
    <mergeCell ref="K1:L2"/>
    <mergeCell ref="S7:U7"/>
    <mergeCell ref="I3:I4"/>
    <mergeCell ref="L3:L4"/>
    <mergeCell ref="O3:O4"/>
    <mergeCell ref="R6:U6"/>
    <mergeCell ref="K3:K4"/>
    <mergeCell ref="M3:M4"/>
    <mergeCell ref="A1:C2"/>
    <mergeCell ref="E1:G2"/>
    <mergeCell ref="A3:A4"/>
    <mergeCell ref="C3:C4"/>
    <mergeCell ref="E3:E4"/>
    <mergeCell ref="G3:G4"/>
    <mergeCell ref="R23:U23"/>
    <mergeCell ref="S24:U24"/>
    <mergeCell ref="R36:R37"/>
    <mergeCell ref="S36:U37"/>
    <mergeCell ref="R19:R20"/>
    <mergeCell ref="S19:U20"/>
  </mergeCells>
  <pageMargins left="0.7" right="0.7" top="0.75" bottom="0.75" header="0" footer="0"/>
  <pageSetup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BUS 322 M 2.30 Tests</vt:lpstr>
      <vt:lpstr>BUS 322 M 2.30 Quizzes</vt:lpstr>
      <vt:lpstr>BUS 322 M 2.30  Attendance</vt:lpstr>
      <vt:lpstr>BUS 322 M 2.30 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Podobas</dc:creator>
  <cp:lastModifiedBy>Derek Podobas</cp:lastModifiedBy>
  <cp:lastPrinted>2023-05-19T22:47:55Z</cp:lastPrinted>
  <dcterms:created xsi:type="dcterms:W3CDTF">2020-10-06T18:45:59Z</dcterms:created>
  <dcterms:modified xsi:type="dcterms:W3CDTF">2024-04-19T00:08:00Z</dcterms:modified>
</cp:coreProperties>
</file>